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pivotCacheDefinition+xml" PartName="/xl/pivotCache/pivotCacheDefinition1.xml"/>
  <Override ContentType="application/vnd.openxmlformats-officedocument.spreadsheetml.pivotCacheRecords+xml" PartName="/xl/pivotCache/pivotCacheRecords1.xml"/>
  <Override ContentType="application/vnd.openxmlformats-officedocument.spreadsheetml.pivotTable+xml" PartName="/xl/pivotTables/pivotTable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00" windowHeight="10020" activeTab="2"/>
  </bookViews>
  <sheets>
    <sheet name="统计" sheetId="1" r:id="rId1"/>
    <sheet name="list" sheetId="2" r:id="rId2"/>
    <sheet name="销售流水账" sheetId="3" r:id="rId3"/>
    <sheet name="DM0001蝴蝶结" sheetId="4" r:id="rId4"/>
    <sheet name="DM0002交叉" sheetId="5" r:id="rId5"/>
    <sheet name="DM0003搭扣" sheetId="6" r:id="rId6"/>
    <sheet name="DM0004圆点" sheetId="7" r:id="rId7"/>
    <sheet name="DM0005彩条" sheetId="8" r:id="rId8"/>
    <sheet name="DM0006PU" sheetId="9" r:id="rId9"/>
    <sheet name="LT0001猪头" sheetId="10" r:id="rId10"/>
    <sheet name="LT0002包跟熊" sheetId="11" r:id="rId11"/>
    <sheet name="LT0003海贼王" sheetId="12" r:id="rId12"/>
    <sheet name="连体睡衣普通款" sheetId="13" r:id="rId13"/>
    <sheet name="连体睡衣如厕款" sheetId="14" r:id="rId14"/>
    <sheet name="女士夹袄" sheetId="15" r:id="rId15"/>
    <sheet name="男士夹袄" sheetId="16" r:id="rId16"/>
    <sheet name="女士珊瑚绒睡衣" sheetId="17" r:id="rId17"/>
    <sheet name="女士秋季套装" sheetId="18" r:id="rId18"/>
    <sheet name="DDR0001仿皮" sheetId="19" r:id="rId19"/>
    <sheet name="DDR0002千鸟格" sheetId="20" r:id="rId20"/>
    <sheet name="DDR0003牛仔" sheetId="21" r:id="rId21"/>
    <sheet name="DDR0004拼皮" sheetId="22" r:id="rId22"/>
    <sheet name="DDR0005拉链" sheetId="23" r:id="rId23"/>
    <sheet name="DDR0005拼接" sheetId="24" r:id="rId24"/>
    <sheet name="DDR0007七彩棉" sheetId="25" r:id="rId25"/>
    <sheet name="皮裙" sheetId="26" r:id="rId26"/>
  </sheets>
  <definedNames>
    <definedName name="_xlnm._FilterDatabase" localSheetId="2" hidden="1">销售流水账!$A$1:$K$172</definedName>
    <definedName name="_xlnm._FilterDatabase" localSheetId="15" hidden="1">男士夹袄!$A$1:$N$17</definedName>
  </definedNames>
  <calcPr calcId="144525"/>
  <pivotCaches>
    <pivotCache cacheId="0" r:id="rId27"/>
  </pivotCaches>
</workbook>
</file>

<file path=xl/sharedStrings.xml><?xml version="1.0" encoding="utf-8"?>
<sst xmlns="http://schemas.openxmlformats.org/spreadsheetml/2006/main" count="168">
  <si>
    <t>销售日期</t>
  </si>
  <si>
    <t>(全部)</t>
  </si>
  <si>
    <t>值</t>
  </si>
  <si>
    <t>品名</t>
  </si>
  <si>
    <t>求和项:数量</t>
  </si>
  <si>
    <t>求和项:销售额</t>
  </si>
  <si>
    <t>求和项:利润</t>
  </si>
  <si>
    <t>DM0003搭扣</t>
  </si>
  <si>
    <t>DM0005彩条</t>
  </si>
  <si>
    <t>LT0002熊</t>
  </si>
  <si>
    <t>(空白)</t>
  </si>
  <si>
    <t>DM0004圆点</t>
  </si>
  <si>
    <t>龙猫如厕</t>
  </si>
  <si>
    <t>DK0003</t>
  </si>
  <si>
    <t>DM0006PU</t>
  </si>
  <si>
    <t>恐龙如厕</t>
  </si>
  <si>
    <t>花灵鼠普通</t>
  </si>
  <si>
    <t>JA0005格纹男士</t>
  </si>
  <si>
    <t>DM0002交叉</t>
  </si>
  <si>
    <t>JA0003棕熊</t>
  </si>
  <si>
    <t>LT0003海贼王</t>
  </si>
  <si>
    <t>EA唇彩</t>
  </si>
  <si>
    <t>EA指甲油、唇膏、眼线笔</t>
  </si>
  <si>
    <t>EA眼线笔，睫毛膏</t>
  </si>
  <si>
    <t>JA0004字母男</t>
  </si>
  <si>
    <t>DM0001蝴蝶结</t>
  </si>
  <si>
    <t>JA0001满身熊</t>
  </si>
  <si>
    <t>CQ0001贴布熊</t>
  </si>
  <si>
    <t>JA0001满天星</t>
  </si>
  <si>
    <t>JA0001打样</t>
  </si>
  <si>
    <t>阿狸狐如厕</t>
  </si>
  <si>
    <t>珊瑚绒粉色小兔</t>
  </si>
  <si>
    <t>JA0003粉熊</t>
  </si>
  <si>
    <t>桃心浴袍</t>
  </si>
  <si>
    <t>JA0006阿里狐</t>
  </si>
  <si>
    <t>JA0002卡通熊</t>
  </si>
  <si>
    <t>DDR0003牛仔打底</t>
  </si>
  <si>
    <t>DDR0001仿皮黑色</t>
  </si>
  <si>
    <t>恐龙普通</t>
  </si>
  <si>
    <t>熊猫普通</t>
  </si>
  <si>
    <t>DDR0002千鸟格</t>
  </si>
  <si>
    <t>JA0008紫罗兰</t>
  </si>
  <si>
    <t>DDR0005拉链</t>
  </si>
  <si>
    <t>JA0010熊</t>
  </si>
  <si>
    <t>DDR00004拼皮</t>
  </si>
  <si>
    <t>JA0009粉色</t>
  </si>
  <si>
    <t>LT0001猪头</t>
  </si>
  <si>
    <t>皮裙</t>
  </si>
  <si>
    <t>DDR0001仿皮咖啡色</t>
  </si>
  <si>
    <t>JA代发</t>
  </si>
  <si>
    <t>DDR0006拼接</t>
  </si>
  <si>
    <t>JA0007几何</t>
  </si>
  <si>
    <t>DDR0007七彩棉</t>
  </si>
  <si>
    <t>总计</t>
  </si>
  <si>
    <t>序号</t>
  </si>
  <si>
    <t>LT0002包跟熊</t>
  </si>
  <si>
    <t>连体睡衣普通款</t>
  </si>
  <si>
    <t>连体睡衣如厕款</t>
  </si>
  <si>
    <t>女士夹袄</t>
  </si>
  <si>
    <t>男士夹袄</t>
  </si>
  <si>
    <t>女士珊瑚绒</t>
  </si>
  <si>
    <t>秋季套装</t>
  </si>
  <si>
    <t>样式</t>
  </si>
  <si>
    <t>成本</t>
  </si>
  <si>
    <t>数量</t>
  </si>
  <si>
    <t>单价</t>
  </si>
  <si>
    <t>销售额</t>
  </si>
  <si>
    <t>快递</t>
  </si>
  <si>
    <t>利润</t>
  </si>
  <si>
    <t>利润比</t>
  </si>
  <si>
    <t>是否支付</t>
  </si>
  <si>
    <t>男士</t>
  </si>
  <si>
    <t>是</t>
  </si>
  <si>
    <t>前进</t>
  </si>
  <si>
    <t>女士</t>
  </si>
  <si>
    <t>淘宝</t>
  </si>
  <si>
    <t>点评</t>
  </si>
  <si>
    <t>庞莹</t>
  </si>
  <si>
    <t>小方/小李</t>
  </si>
  <si>
    <t>小俞</t>
  </si>
  <si>
    <t>小丽</t>
  </si>
  <si>
    <t>得意</t>
  </si>
  <si>
    <t>夏</t>
  </si>
  <si>
    <t>小猪</t>
  </si>
  <si>
    <t>余静</t>
  </si>
  <si>
    <t>韩敏</t>
  </si>
  <si>
    <t>退货</t>
  </si>
  <si>
    <t>刘大明</t>
  </si>
  <si>
    <t>女士/男士</t>
  </si>
  <si>
    <t>否</t>
  </si>
  <si>
    <t>回头客</t>
  </si>
  <si>
    <t>黨支部</t>
  </si>
  <si>
    <t>点评介绍</t>
  </si>
  <si>
    <t>居委会</t>
  </si>
  <si>
    <t>TB</t>
  </si>
  <si>
    <t>武汉群</t>
  </si>
  <si>
    <t>点评回头客</t>
  </si>
  <si>
    <t>武汉回头客</t>
  </si>
  <si>
    <t>淘宝回头客</t>
  </si>
  <si>
    <t>小胖</t>
  </si>
  <si>
    <t>点评介绍回头客</t>
  </si>
  <si>
    <t>党支部</t>
  </si>
  <si>
    <t>颜色</t>
  </si>
  <si>
    <t>尺码</t>
  </si>
  <si>
    <t>总价</t>
  </si>
  <si>
    <t>返回首页</t>
  </si>
  <si>
    <t>枚红色</t>
  </si>
  <si>
    <t>39~40</t>
  </si>
  <si>
    <t>棕色</t>
  </si>
  <si>
    <t>41~42</t>
  </si>
  <si>
    <t>橘色</t>
  </si>
  <si>
    <t>35~36</t>
  </si>
  <si>
    <t>37~38</t>
  </si>
  <si>
    <t>43~44</t>
  </si>
  <si>
    <t>45~46</t>
  </si>
  <si>
    <t>合计</t>
  </si>
  <si>
    <t>深咖啡</t>
  </si>
  <si>
    <t>44~45</t>
  </si>
  <si>
    <t>大红色</t>
  </si>
  <si>
    <t>38~39</t>
  </si>
  <si>
    <t>蓝色</t>
  </si>
  <si>
    <t>36~37</t>
  </si>
  <si>
    <t>咖啡</t>
  </si>
  <si>
    <t>40~41</t>
  </si>
  <si>
    <t>浅咖色</t>
  </si>
  <si>
    <t>42~43</t>
  </si>
  <si>
    <t>黄色</t>
  </si>
  <si>
    <t>浅咖</t>
  </si>
  <si>
    <t>西瓜红</t>
  </si>
  <si>
    <t>绿色</t>
  </si>
  <si>
    <t>红色</t>
  </si>
  <si>
    <t>褐色</t>
  </si>
  <si>
    <t>null</t>
  </si>
  <si>
    <t>红色圆点</t>
  </si>
  <si>
    <t>姜师傅</t>
  </si>
  <si>
    <t>蓝黄条</t>
  </si>
  <si>
    <t>橘色绿色</t>
  </si>
  <si>
    <t>红粉彩纹</t>
  </si>
  <si>
    <t>褐色橘色</t>
  </si>
  <si>
    <t>粉色</t>
  </si>
  <si>
    <t>米色</t>
  </si>
  <si>
    <t>紫色</t>
  </si>
  <si>
    <t>玫红</t>
  </si>
  <si>
    <t>花灵鼠</t>
  </si>
  <si>
    <t>M</t>
  </si>
  <si>
    <t>L</t>
  </si>
  <si>
    <t>绿恐龙如厕</t>
  </si>
  <si>
    <t>未知</t>
  </si>
  <si>
    <t>XL</t>
  </si>
  <si>
    <t>XXL</t>
  </si>
  <si>
    <t>打样</t>
  </si>
  <si>
    <t>发错货</t>
  </si>
  <si>
    <t>武汉</t>
  </si>
  <si>
    <t>JA0005格纹</t>
  </si>
  <si>
    <t>JA0004字母</t>
  </si>
  <si>
    <t>XXXL</t>
  </si>
  <si>
    <t>快递费</t>
  </si>
  <si>
    <t>粉色小兔</t>
  </si>
  <si>
    <t>均码</t>
  </si>
  <si>
    <t>猪</t>
  </si>
  <si>
    <t>黑色</t>
  </si>
  <si>
    <t>大码</t>
  </si>
  <si>
    <t>咖啡色</t>
  </si>
  <si>
    <t>得意回头客</t>
  </si>
  <si>
    <t>牛仔</t>
  </si>
  <si>
    <t>深灰</t>
  </si>
  <si>
    <t>藏青色</t>
  </si>
  <si>
    <t>酒红色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</si>
</sst>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¥#,##0.00;\¥\-#,##0.00"/>
  </numFmts>
  <fonts count="9">
    <font>
      <sz val="11"/>
      <color indexed="8"/>
      <name val="宋体"/>
      <family val="2"/>
      <charset val="134"/>
    </font>
    <font>
      <u/>
      <sz val="11"/>
      <color indexed="20"/>
      <name val="宋体"/>
      <family val="2"/>
      <charset val="134"/>
    </font>
    <font>
      <u/>
      <sz val="11"/>
      <color indexed="12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10"/>
      <name val="宋体"/>
      <family val="3"/>
      <charset val="134"/>
    </font>
    <font>
      <u/>
      <sz val="11"/>
      <color indexed="20"/>
      <name val="宋体"/>
      <family val="3"/>
      <charset val="134"/>
    </font>
    <font>
      <b/>
      <sz val="12"/>
      <color indexed="60"/>
      <name val="宋体"/>
      <family val="3"/>
      <charset val="134"/>
    </font>
    <font>
      <b/>
      <sz val="11"/>
      <name val="宋体"/>
      <family val="3"/>
      <charset val="134"/>
    </font>
    <font>
      <sz val="11"/>
      <color indexed="10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58" fontId="0" fillId="0" borderId="0" xfId="0" applyNumberForma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5" fillId="0" borderId="0" xfId="6" applyFont="1" applyAlignment="1" applyProtection="1">
      <alignment vertical="center"/>
    </xf>
    <xf numFmtId="176" fontId="4" fillId="0" borderId="0" xfId="0" applyNumberFormat="1" applyFont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  <xf numFmtId="176" fontId="6" fillId="2" borderId="0" xfId="0" applyNumberFormat="1" applyFont="1" applyFill="1" applyAlignment="1">
      <alignment horizontal="center" vertical="center"/>
    </xf>
    <xf numFmtId="58" fontId="0" fillId="0" borderId="0" xfId="0" applyNumberFormat="1" applyFill="1">
      <alignment vertical="center"/>
    </xf>
    <xf numFmtId="0" fontId="0" fillId="0" borderId="0" xfId="0" applyFill="1">
      <alignment vertical="center"/>
    </xf>
    <xf numFmtId="58" fontId="0" fillId="0" borderId="0" xfId="0" applyNumberForma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2" fillId="0" borderId="0" xfId="6" applyAlignment="1" applyProtection="1">
      <alignment vertical="center"/>
    </xf>
    <xf numFmtId="10" fontId="4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0" fontId="3" fillId="0" borderId="0" xfId="0" applyNumberFormat="1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58" fontId="0" fillId="0" borderId="0" xfId="0" applyNumberFormat="1" applyFill="1" applyAlignment="1">
      <alignment horizontal="center" vertical="center"/>
    </xf>
    <xf numFmtId="58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76" fontId="3" fillId="3" borderId="0" xfId="0" applyNumberFormat="1" applyFont="1" applyFill="1" applyAlignment="1">
      <alignment horizontal="center" vertical="center"/>
    </xf>
    <xf numFmtId="0" fontId="3" fillId="3" borderId="0" xfId="0" applyNumberFormat="1" applyFont="1" applyFill="1" applyAlignment="1">
      <alignment horizontal="center" vertical="center"/>
    </xf>
    <xf numFmtId="176" fontId="4" fillId="3" borderId="0" xfId="0" applyNumberFormat="1" applyFont="1" applyFill="1" applyAlignment="1">
      <alignment horizontal="center" vertical="center"/>
    </xf>
    <xf numFmtId="58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76" fontId="3" fillId="4" borderId="0" xfId="0" applyNumberFormat="1" applyFont="1" applyFill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176" fontId="7" fillId="4" borderId="0" xfId="0" applyNumberFormat="1" applyFont="1" applyFill="1" applyAlignment="1">
      <alignment horizontal="center" vertical="center"/>
    </xf>
    <xf numFmtId="10" fontId="4" fillId="3" borderId="0" xfId="0" applyNumberFormat="1" applyFont="1" applyFill="1" applyAlignment="1">
      <alignment horizontal="center" vertical="center"/>
    </xf>
    <xf numFmtId="10" fontId="7" fillId="4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6" applyFont="1" applyAlignment="1" applyProtection="1">
      <alignment vertical="center"/>
    </xf>
    <xf numFmtId="0" fontId="0" fillId="5" borderId="0" xfId="0" applyFill="1">
      <alignment vertical="center"/>
    </xf>
    <xf numFmtId="0" fontId="0" fillId="2" borderId="0" xfId="0" applyFill="1">
      <alignment vertical="center"/>
    </xf>
    <xf numFmtId="0" fontId="0" fillId="6" borderId="0" xfId="0" applyFill="1">
      <alignment vertical="center"/>
    </xf>
    <xf numFmtId="0" fontId="4" fillId="0" borderId="0" xfId="0" applyFont="1">
      <alignment vertical="center"/>
    </xf>
    <xf numFmtId="58" fontId="0" fillId="5" borderId="0" xfId="0" applyNumberFormat="1" applyFill="1">
      <alignment vertical="center"/>
    </xf>
    <xf numFmtId="0" fontId="0" fillId="5" borderId="0" xfId="0" applyFill="1" applyAlignment="1">
      <alignment horizontal="center" vertical="center"/>
    </xf>
    <xf numFmtId="176" fontId="3" fillId="5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176" fontId="4" fillId="5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0" fillId="5" borderId="0" xfId="0" applyFill="1" applyAlignment="1">
      <alignment horizontal="left" vertical="center"/>
    </xf>
    <xf numFmtId="58" fontId="0" fillId="4" borderId="0" xfId="0" applyNumberFormat="1" applyFill="1">
      <alignment vertical="center"/>
    </xf>
    <xf numFmtId="10" fontId="3" fillId="4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58" fontId="0" fillId="2" borderId="0" xfId="0" applyNumberFormat="1" applyFill="1">
      <alignment vertical="center"/>
    </xf>
    <xf numFmtId="0" fontId="0" fillId="2" borderId="0" xfId="0" applyFill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58" fontId="0" fillId="6" borderId="0" xfId="0" applyNumberFormat="1" applyFill="1">
      <alignment vertical="center"/>
    </xf>
    <xf numFmtId="0" fontId="0" fillId="6" borderId="0" xfId="0" applyFill="1" applyAlignment="1">
      <alignment horizontal="center" vertical="center"/>
    </xf>
    <xf numFmtId="176" fontId="3" fillId="6" borderId="0" xfId="0" applyNumberFormat="1" applyFont="1" applyFill="1" applyAlignment="1">
      <alignment horizontal="center" vertical="center"/>
    </xf>
    <xf numFmtId="176" fontId="4" fillId="2" borderId="0" xfId="0" applyNumberFormat="1" applyFont="1" applyFill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176" fontId="4" fillId="6" borderId="0" xfId="0" applyNumberFormat="1" applyFont="1" applyFill="1" applyAlignment="1">
      <alignment horizontal="center" vertical="center"/>
    </xf>
    <xf numFmtId="10" fontId="4" fillId="6" borderId="0" xfId="0" applyNumberFormat="1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0" fillId="6" borderId="0" xfId="0" applyFill="1" applyAlignment="1">
      <alignment horizontal="left" vertical="center"/>
    </xf>
    <xf numFmtId="0" fontId="2" fillId="0" borderId="0" xfId="6" applyAlignment="1" applyProtection="1">
      <alignment horizontal="center" vertical="center"/>
    </xf>
    <xf numFmtId="0" fontId="5" fillId="0" borderId="0" xfId="6" applyFont="1" applyAlignment="1" applyProtection="1">
      <alignment horizontal="center" vertical="center"/>
    </xf>
    <xf numFmtId="0" fontId="0" fillId="0" borderId="0" xfId="0" applyBorder="1">
      <alignment vertical="center"/>
    </xf>
    <xf numFmtId="0" fontId="0" fillId="7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6" xfId="0" applyBorder="1">
      <alignment vertical="center"/>
    </xf>
    <xf numFmtId="0" fontId="0" fillId="0" borderId="6" xfId="0" applyBorder="1">
      <alignment vertical="center"/>
    </xf>
    <xf numFmtId="0" fontId="0" fillId="0" borderId="11" xfId="0" applyBorder="1">
      <alignment vertical="center"/>
    </xf>
  </cellXfs>
  <cellStyles count="8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超链接" xfId="6" builtinId="8"/>
    <cellStyle name="已访问的超链接" xfId="7" builtinId="9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" Type="http://schemas.openxmlformats.org/officeDocument/2006/relationships/worksheet" Target="worksheets/sheet2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pivotCacheDefinition" Target="pivotCache/pivotCacheDefinition1.xml"/><Relationship Id="rId28" Type="http://schemas.openxmlformats.org/officeDocument/2006/relationships/theme" Target="theme/theme1.xml"/><Relationship Id="rId29" Type="http://schemas.openxmlformats.org/officeDocument/2006/relationships/styles" Target="styles.xml"/><Relationship Id="rId3" Type="http://schemas.openxmlformats.org/officeDocument/2006/relationships/worksheet" Target="worksheets/sheet3.xml"/><Relationship Id="rId3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enableRefresh="1" refreshedBy="作者" refreshedDate="41647.9051041667" recordCount="179">
  <cacheSource type="worksheet">
    <worksheetSource ref="A1:K180" sheet="销售流水账"/>
  </cacheSource>
  <cacheFields count="11">
    <cacheField name="销售日期">
      <sharedItems containsNonDate="0" containsDate="1" containsString="0" containsBlank="1" count="50">
        <d v="2013-10-25T00:00:00"/>
        <d v="2013-10-28T00:00:00"/>
        <d v="2013-10-27T00:00:00"/>
        <d v="2013-10-29T00:00:00"/>
        <d v="2013-10-30T00:00:00"/>
        <d v="2013-10-31T00:00:00"/>
        <d v="2013-11-01T00:00:00"/>
        <d v="2013-11-04T00:00:00"/>
        <d v="2013-11-05T00:00:00"/>
        <d v="2013-11-08T00:00:00"/>
        <d v="2013-11-10T00:00:00"/>
        <d v="2013-11-11T00:00:00"/>
        <d v="2013-11-13T00:00:00"/>
        <d v="2013-11-14T00:00:00"/>
        <d v="2013-11-15T00:00:00"/>
        <d v="2013-11-17T00:00:00"/>
        <d v="2013-11-20T00:00:00"/>
        <d v="2013-11-21T00:00:00"/>
        <d v="2013-11-25T00:00:00"/>
        <d v="2013-11-26T00:00:00"/>
        <d v="2013-11-27T00:00:00"/>
        <d v="2013-11-28T00:00:00"/>
        <d v="2013-11-29T00:00:00"/>
        <d v="2013-11-30T00:00:00"/>
        <d v="2013-12-01T00:00:00"/>
        <d v="2013-12-02T00:00:00"/>
        <d v="2013-12-03T00:00:00"/>
        <d v="2013-12-04T00:00:00"/>
        <d v="2013-12-06T00:00:00"/>
        <d v="2013-12-07T00:00:00"/>
        <d v="2013-12-08T00:00:00"/>
        <d v="2013-12-11T00:00:00"/>
        <d v="2013-12-12T00:00:00"/>
        <d v="2013-12-13T00:00:00"/>
        <d v="2013-12-18T00:00:00"/>
        <d v="2013-12-19T00:00:00"/>
        <d v="2013-12-21T00:00:00"/>
        <d v="2013-12-22T00:00:00"/>
        <d v="2013-12-24T00:00:00"/>
        <d v="2013-12-28T00:00:00"/>
        <d v="2013-12-29T00:00:00"/>
        <d v="2013-12-30T00:00:00"/>
        <d v="2014-01-02T00:00:00"/>
        <d v="2014-01-05T00:00:00"/>
        <d v="2014-01-06T00:00:00"/>
        <d v="2014-01-07T00:00:00"/>
        <d v="2014-01-08T00:00:00"/>
        <m/>
        <d v="2013-11-23T00:00:00"/>
        <d v="2013-11-02T00:00:00"/>
      </sharedItems>
    </cacheField>
    <cacheField name="品名">
      <sharedItems containsBlank="1" count="53">
        <s v="DM0003搭扣"/>
        <s v="DM0005彩条"/>
        <s v="DM0004圆点"/>
        <s v="LT0002熊"/>
        <s v="龙猫如厕"/>
        <s v="JA0002卡通熊"/>
        <s v="DK0003"/>
        <s v="DM0006PU"/>
        <s v="恐龙如厕"/>
        <s v="花灵鼠普通"/>
        <s v="JA0005格纹男士"/>
        <s v="DM0002交叉"/>
        <s v="JA0003棕熊"/>
        <s v="LT0003海贼王"/>
        <s v="EA唇彩"/>
        <s v="EA指甲油、唇膏、眼线笔"/>
        <s v="EA眼线笔，睫毛膏"/>
        <s v="JA0004字母男"/>
        <s v="JA0001满身熊"/>
        <s v="CQ0001贴布熊"/>
        <s v="DM0001蝴蝶结"/>
        <s v="JA0001满天星"/>
        <s v="JA0001打样"/>
        <s v="阿狸狐如厕"/>
        <s v="珊瑚绒粉色小兔"/>
        <s v="JA0003粉熊"/>
        <s v="桃心浴袍"/>
        <s v="JA0006阿里狐"/>
        <s v="DDR0003牛仔打底"/>
        <s v="DDR0001仿皮黑色"/>
        <s v="恐龙普通"/>
        <s v="熊猫普通"/>
        <s v="DDR0002千鸟格"/>
        <s v="JA0008紫罗兰"/>
        <s v="DDR0005拉链"/>
        <s v="JA0010熊"/>
        <s v="DDR00004拼皮"/>
        <s v="JA0009粉色"/>
        <s v="LT0001猪头"/>
        <s v="皮裙"/>
        <s v="DDR0001仿皮咖啡色"/>
        <s v="DDR0007七彩棉"/>
        <s v="JA代发"/>
        <s v="DDR0006拼接"/>
        <s v="JA0007几何"/>
        <m/>
        <s v="DDR0007"/>
        <s v="JA0002卡通型"/>
        <s v="DM0004圆点拖鞋"/>
        <s v="JA0002棕熊"/>
        <s v="DM003D搭扣"/>
        <s v="棉拖小猴"/>
        <s v="圆点拖鞋"/>
      </sharedItems>
    </cacheField>
    <cacheField name="样式"/>
    <cacheField name="成本"/>
    <cacheField name="数量"/>
    <cacheField name="单价"/>
    <cacheField name="销售额"/>
    <cacheField name="快递"/>
    <cacheField name="利润"/>
    <cacheField name="利润比"/>
    <cacheField name="是否支付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9">
  <r>
    <x v="0"/>
    <x v="0"/>
    <s v="男士"/>
    <n v="16.82"/>
    <n v="3"/>
    <n v="22"/>
    <n v="66"/>
    <n v="0"/>
    <n v="15.54"/>
    <n v="0.307966706302021"/>
    <s v="是"/>
  </r>
  <r>
    <x v="1"/>
    <x v="0"/>
    <s v="女士"/>
    <n v="16.82"/>
    <n v="1"/>
    <n v="22"/>
    <n v="22"/>
    <n v="0"/>
    <n v="5.18"/>
    <n v="0.307966706302021"/>
    <s v="是"/>
  </r>
  <r>
    <x v="0"/>
    <x v="1"/>
    <s v="女士"/>
    <n v="14.22"/>
    <n v="1"/>
    <n v="18"/>
    <n v="18"/>
    <n v="0"/>
    <n v="3.78"/>
    <n v="0.265822784810126"/>
    <s v="是"/>
  </r>
  <r>
    <x v="0"/>
    <x v="2"/>
    <s v="男士"/>
    <n v="9.72"/>
    <n v="1"/>
    <n v="16"/>
    <n v="16"/>
    <n v="0"/>
    <n v="6.28"/>
    <n v="0.646090534979424"/>
    <s v="是"/>
  </r>
  <r>
    <x v="0"/>
    <x v="3"/>
    <s v="女士"/>
    <n v="13.22"/>
    <n v="1"/>
    <n v="22"/>
    <n v="22"/>
    <n v="0"/>
    <n v="8.78"/>
    <n v="0.664145234493192"/>
    <s v="是"/>
  </r>
  <r>
    <x v="2"/>
    <x v="4"/>
    <s v="男士"/>
    <n v="40"/>
    <n v="1"/>
    <n v="55"/>
    <n v="55"/>
    <n v="12"/>
    <n v="3"/>
    <n v="0.075"/>
    <s v="是"/>
  </r>
  <r>
    <x v="1"/>
    <x v="4"/>
    <s v="女士"/>
    <n v="40"/>
    <n v="1"/>
    <n v="55"/>
    <n v="55"/>
    <n v="7"/>
    <n v="8"/>
    <n v="0.2"/>
    <s v="是"/>
  </r>
  <r>
    <x v="1"/>
    <x v="5"/>
    <s v="女士"/>
    <n v="68.52"/>
    <n v="1"/>
    <n v="79"/>
    <n v="79"/>
    <n v="7"/>
    <n v="3.48"/>
    <n v="0.0507880910683013"/>
    <s v="是"/>
  </r>
  <r>
    <x v="1"/>
    <x v="6"/>
    <s v="女士"/>
    <n v="5.72"/>
    <n v="1"/>
    <n v="7"/>
    <n v="7"/>
    <n v="0"/>
    <n v="1.28"/>
    <n v="0.223776223776224"/>
    <s v="是"/>
  </r>
  <r>
    <x v="1"/>
    <x v="7"/>
    <s v="女士"/>
    <n v="15.36"/>
    <n v="2"/>
    <n v="22"/>
    <n v="44"/>
    <n v="0"/>
    <n v="13.28"/>
    <n v="0.432291666666667"/>
    <s v="是"/>
  </r>
  <r>
    <x v="3"/>
    <x v="8"/>
    <s v="女士"/>
    <n v="50"/>
    <n v="1"/>
    <n v="55"/>
    <n v="55"/>
    <n v="7"/>
    <n v="-2"/>
    <n v="-0.04"/>
    <s v="是"/>
  </r>
  <r>
    <x v="3"/>
    <x v="9"/>
    <s v="女士"/>
    <n v="30"/>
    <n v="1"/>
    <n v="49"/>
    <n v="49"/>
    <n v="10"/>
    <n v="9"/>
    <n v="0.3"/>
    <s v="是"/>
  </r>
  <r>
    <x v="4"/>
    <x v="1"/>
    <s v="男士"/>
    <n v="14.22"/>
    <n v="1"/>
    <n v="18"/>
    <n v="18"/>
    <n v="0"/>
    <n v="3.78"/>
    <n v="0.265822784810126"/>
    <s v="是"/>
  </r>
  <r>
    <x v="4"/>
    <x v="10"/>
    <s v="男士"/>
    <n v="81.52"/>
    <n v="1"/>
    <n v="90"/>
    <n v="90"/>
    <n v="0"/>
    <n v="8.48"/>
    <n v="0.104023552502453"/>
    <s v="是"/>
  </r>
  <r>
    <x v="4"/>
    <x v="5"/>
    <s v="女士"/>
    <n v="68.52"/>
    <n v="1"/>
    <n v="85"/>
    <n v="85"/>
    <n v="20"/>
    <n v="-3.52"/>
    <n v="-0.0513718622300058"/>
    <s v="是"/>
  </r>
  <r>
    <x v="4"/>
    <x v="11"/>
    <s v="男士"/>
    <n v="16.22"/>
    <n v="1"/>
    <n v="22"/>
    <n v="22"/>
    <n v="0"/>
    <n v="5.78"/>
    <n v="0.356350184956844"/>
    <s v="是"/>
  </r>
  <r>
    <x v="5"/>
    <x v="12"/>
    <s v="女士"/>
    <n v="68.52"/>
    <n v="1"/>
    <n v="85"/>
    <n v="85"/>
    <n v="12"/>
    <n v="4.48"/>
    <n v="0.0653823701109166"/>
    <s v="是"/>
  </r>
  <r>
    <x v="5"/>
    <x v="5"/>
    <s v="女士"/>
    <n v="68.52"/>
    <n v="1"/>
    <n v="85"/>
    <n v="85"/>
    <n v="12"/>
    <n v="4.48"/>
    <n v="0.0653823701109166"/>
    <s v="是"/>
  </r>
  <r>
    <x v="5"/>
    <x v="13"/>
    <s v="女士"/>
    <n v="11.92"/>
    <n v="1"/>
    <n v="17"/>
    <n v="17"/>
    <n v="0"/>
    <n v="5.08"/>
    <n v="0.426174496644295"/>
    <s v="是"/>
  </r>
  <r>
    <x v="5"/>
    <x v="14"/>
    <s v="女士"/>
    <n v="1"/>
    <n v="2"/>
    <n v="15"/>
    <n v="30"/>
    <n v="0"/>
    <n v="28"/>
    <n v="14"/>
    <s v="是"/>
  </r>
  <r>
    <x v="5"/>
    <x v="15"/>
    <s v="女士"/>
    <n v="1"/>
    <n v="1"/>
    <n v="35"/>
    <n v="35"/>
    <n v="12"/>
    <n v="22"/>
    <n v="22"/>
    <s v="是"/>
  </r>
  <r>
    <x v="5"/>
    <x v="16"/>
    <s v="女士"/>
    <n v="1"/>
    <n v="1"/>
    <n v="25"/>
    <n v="25"/>
    <n v="12"/>
    <n v="12"/>
    <n v="12"/>
    <s v="是"/>
  </r>
  <r>
    <x v="6"/>
    <x v="17"/>
    <s v="男士"/>
    <n v="81.52"/>
    <n v="1"/>
    <n v="96"/>
    <n v="96"/>
    <n v="1"/>
    <n v="13.48"/>
    <n v="0.165358194308145"/>
    <s v="是"/>
  </r>
  <r>
    <x v="7"/>
    <x v="18"/>
    <s v="女士"/>
    <n v="74.52"/>
    <n v="1"/>
    <n v="85"/>
    <n v="85"/>
    <n v="25"/>
    <n v="-14.52"/>
    <n v="-0.194847020933977"/>
    <s v="是"/>
  </r>
  <r>
    <x v="7"/>
    <x v="19"/>
    <s v="女士"/>
    <n v="27.52"/>
    <n v="1"/>
    <n v="35"/>
    <n v="35"/>
    <n v="0"/>
    <n v="7.48"/>
    <n v="0.271802325581395"/>
    <s v="是"/>
  </r>
  <r>
    <x v="7"/>
    <x v="11"/>
    <s v="男士"/>
    <n v="16.22"/>
    <n v="1"/>
    <n v="22"/>
    <n v="22"/>
    <n v="0"/>
    <n v="5.78"/>
    <n v="0.356350184956844"/>
    <s v="是"/>
  </r>
  <r>
    <x v="7"/>
    <x v="11"/>
    <s v="女士"/>
    <n v="16.22"/>
    <n v="1"/>
    <n v="22"/>
    <n v="22"/>
    <n v="0"/>
    <n v="5.78"/>
    <n v="0.356350184956844"/>
    <s v="是"/>
  </r>
  <r>
    <x v="7"/>
    <x v="20"/>
    <s v="女士"/>
    <n v="17.22"/>
    <n v="1"/>
    <n v="22"/>
    <n v="22"/>
    <n v="0"/>
    <n v="4.78"/>
    <n v="0.277584204413473"/>
    <s v="是"/>
  </r>
  <r>
    <x v="7"/>
    <x v="21"/>
    <s v="女士"/>
    <n v="74.52"/>
    <n v="1"/>
    <n v="80"/>
    <n v="80"/>
    <n v="0"/>
    <n v="5.48"/>
    <n v="0.0735373054213635"/>
    <s v="是"/>
  </r>
  <r>
    <x v="7"/>
    <x v="12"/>
    <s v="女士"/>
    <n v="68.52"/>
    <n v="1"/>
    <n v="80"/>
    <n v="80"/>
    <n v="0"/>
    <n v="11.48"/>
    <n v="0.167542323409224"/>
    <s v="是"/>
  </r>
  <r>
    <x v="7"/>
    <x v="22"/>
    <s v="女士"/>
    <n v="81"/>
    <n v="1"/>
    <n v="85"/>
    <n v="85"/>
    <n v="0"/>
    <n v="4"/>
    <n v="0.0493827160493827"/>
    <s v="是"/>
  </r>
  <r>
    <x v="8"/>
    <x v="23"/>
    <s v="女士"/>
    <n v="0"/>
    <n v="1"/>
    <n v="0"/>
    <n v="5"/>
    <n v="0"/>
    <n v="5"/>
    <e v="#DIV/0!"/>
    <s v="是"/>
  </r>
  <r>
    <x v="9"/>
    <x v="12"/>
    <s v="女士"/>
    <n v="68.52"/>
    <n v="1"/>
    <n v="80"/>
    <n v="80"/>
    <n v="0"/>
    <n v="11.48"/>
    <n v="0.167542323409224"/>
    <s v="是"/>
  </r>
  <r>
    <x v="9"/>
    <x v="0"/>
    <s v="女士/男士"/>
    <n v="17"/>
    <n v="2"/>
    <n v="24"/>
    <n v="48"/>
    <n v="6"/>
    <n v="8"/>
    <n v="0.235294117647059"/>
    <s v="是"/>
  </r>
  <r>
    <x v="9"/>
    <x v="11"/>
    <s v="女士"/>
    <n v="16.22"/>
    <n v="1"/>
    <n v="20"/>
    <n v="20"/>
    <n v="0"/>
    <n v="3.78"/>
    <n v="0.23304562268804"/>
    <s v="是"/>
  </r>
  <r>
    <x v="9"/>
    <x v="11"/>
    <s v="男士"/>
    <n v="16.22"/>
    <n v="1"/>
    <n v="22"/>
    <n v="22"/>
    <n v="5"/>
    <n v="0.780000000000001"/>
    <n v="0.0480887792848336"/>
    <s v="是"/>
  </r>
  <r>
    <x v="9"/>
    <x v="7"/>
    <s v="女士"/>
    <n v="15.36"/>
    <n v="1"/>
    <n v="22"/>
    <n v="22"/>
    <n v="0"/>
    <n v="6.64"/>
    <n v="0.432291666666667"/>
    <s v="是"/>
  </r>
  <r>
    <x v="10"/>
    <x v="0"/>
    <s v="女士"/>
    <n v="17"/>
    <n v="1"/>
    <n v="24"/>
    <n v="24"/>
    <n v="5"/>
    <n v="2"/>
    <n v="0.117647058823529"/>
    <s v="是"/>
  </r>
  <r>
    <x v="10"/>
    <x v="7"/>
    <s v="女士"/>
    <n v="15.36"/>
    <n v="1"/>
    <n v="22"/>
    <n v="22"/>
    <n v="0"/>
    <n v="6.64"/>
    <n v="0.432291666666667"/>
    <s v="是"/>
  </r>
  <r>
    <x v="10"/>
    <x v="10"/>
    <s v="男士"/>
    <n v="81.52"/>
    <n v="1"/>
    <n v="95"/>
    <n v="95"/>
    <n v="24"/>
    <n v="-10.52"/>
    <n v="-0.129048086359176"/>
    <s v="是"/>
  </r>
  <r>
    <x v="11"/>
    <x v="10"/>
    <s v="男士"/>
    <n v="81.52"/>
    <n v="1"/>
    <n v="90"/>
    <n v="90"/>
    <n v="0"/>
    <n v="8.48"/>
    <n v="0.104023552502453"/>
    <s v="是"/>
  </r>
  <r>
    <x v="11"/>
    <x v="0"/>
    <s v="女士"/>
    <n v="17"/>
    <n v="1"/>
    <n v="27"/>
    <n v="27"/>
    <n v="5"/>
    <n v="5"/>
    <n v="0.294117647058824"/>
    <s v="是"/>
  </r>
  <r>
    <x v="11"/>
    <x v="11"/>
    <s v="女士"/>
    <n v="16.22"/>
    <n v="1"/>
    <n v="23"/>
    <n v="23"/>
    <n v="0"/>
    <n v="6.78"/>
    <n v="0.418002466091246"/>
    <s v="是"/>
  </r>
  <r>
    <x v="11"/>
    <x v="3"/>
    <s v="女士"/>
    <n v="13.22"/>
    <n v="1"/>
    <n v="18"/>
    <n v="18"/>
    <n v="17"/>
    <n v="-12.22"/>
    <n v="-0.924357034795764"/>
    <s v="是"/>
  </r>
  <r>
    <x v="11"/>
    <x v="24"/>
    <s v="女士"/>
    <n v="30.52"/>
    <n v="1"/>
    <n v="45"/>
    <n v="45"/>
    <n v="0"/>
    <n v="14.48"/>
    <n v="0.474442988204456"/>
    <s v="是"/>
  </r>
  <r>
    <x v="11"/>
    <x v="25"/>
    <s v="女士"/>
    <n v="68.52"/>
    <n v="1"/>
    <n v="80"/>
    <n v="80"/>
    <n v="0"/>
    <n v="11.48"/>
    <n v="0.167542323409224"/>
    <s v="否"/>
  </r>
  <r>
    <x v="11"/>
    <x v="17"/>
    <s v="男士"/>
    <n v="81.52"/>
    <n v="1"/>
    <n v="90"/>
    <n v="90"/>
    <n v="0"/>
    <n v="8.48"/>
    <n v="0.104023552502453"/>
    <s v="否"/>
  </r>
  <r>
    <x v="11"/>
    <x v="2"/>
    <s v="女士"/>
    <n v="9.72"/>
    <n v="1"/>
    <n v="16"/>
    <n v="16"/>
    <n v="0"/>
    <n v="6.28"/>
    <n v="0.646090534979424"/>
    <s v="否"/>
  </r>
  <r>
    <x v="11"/>
    <x v="10"/>
    <s v="男士"/>
    <n v="81.52"/>
    <n v="1"/>
    <n v="95"/>
    <n v="95"/>
    <n v="7"/>
    <n v="6.48"/>
    <n v="0.0794896957801767"/>
    <s v="是"/>
  </r>
  <r>
    <x v="11"/>
    <x v="12"/>
    <s v="女士"/>
    <n v="68.52"/>
    <n v="1"/>
    <n v="86"/>
    <n v="86"/>
    <n v="0"/>
    <n v="17.48"/>
    <n v="0.255107997664915"/>
    <s v="是"/>
  </r>
  <r>
    <x v="11"/>
    <x v="20"/>
    <s v="男士"/>
    <n v="17.22"/>
    <n v="1"/>
    <n v="19"/>
    <n v="19"/>
    <n v="0"/>
    <n v="1.78"/>
    <n v="0.103368176538908"/>
    <s v="是"/>
  </r>
  <r>
    <x v="11"/>
    <x v="1"/>
    <s v="女士"/>
    <n v="14.22"/>
    <n v="2"/>
    <n v="18"/>
    <n v="36"/>
    <n v="6"/>
    <n v="1.56"/>
    <n v="0.0548523206751054"/>
    <s v="是"/>
  </r>
  <r>
    <x v="11"/>
    <x v="7"/>
    <s v="女士"/>
    <n v="15.36"/>
    <n v="1"/>
    <n v="22"/>
    <n v="22"/>
    <n v="0"/>
    <n v="6.64"/>
    <n v="0.432291666666667"/>
    <s v="是"/>
  </r>
  <r>
    <x v="12"/>
    <x v="8"/>
    <s v="女士"/>
    <n v="50"/>
    <n v="1"/>
    <n v="55"/>
    <n v="55"/>
    <n v="0"/>
    <n v="5"/>
    <n v="0.1"/>
    <s v="是"/>
  </r>
  <r>
    <x v="12"/>
    <x v="25"/>
    <s v="女士"/>
    <n v="68.52"/>
    <n v="1"/>
    <n v="80"/>
    <n v="80"/>
    <n v="6"/>
    <n v="5.48"/>
    <n v="0.0799766491535319"/>
    <s v="是"/>
  </r>
  <r>
    <x v="12"/>
    <x v="20"/>
    <s v="女士"/>
    <n v="17.22"/>
    <n v="1"/>
    <n v="25"/>
    <n v="25"/>
    <n v="0"/>
    <n v="7.78"/>
    <n v="0.451800232288037"/>
    <s v="是"/>
  </r>
  <r>
    <x v="13"/>
    <x v="17"/>
    <s v="男士"/>
    <n v="81.52"/>
    <n v="1"/>
    <n v="95"/>
    <n v="95"/>
    <n v="7"/>
    <n v="6.48"/>
    <n v="0.0794896957801767"/>
    <s v="是"/>
  </r>
  <r>
    <x v="13"/>
    <x v="7"/>
    <s v="男士"/>
    <n v="15.36"/>
    <n v="1"/>
    <n v="22"/>
    <n v="22"/>
    <n v="0"/>
    <n v="6.64"/>
    <n v="0.432291666666667"/>
    <s v="是"/>
  </r>
  <r>
    <x v="13"/>
    <x v="11"/>
    <s v="女士"/>
    <n v="16.22"/>
    <n v="1"/>
    <n v="22"/>
    <n v="22"/>
    <n v="0"/>
    <n v="5.78"/>
    <n v="0.356350184956844"/>
    <s v="是"/>
  </r>
  <r>
    <x v="13"/>
    <x v="26"/>
    <s v="女士"/>
    <n v="39.52"/>
    <n v="1"/>
    <n v="49"/>
    <n v="49"/>
    <n v="6"/>
    <n v="3.48"/>
    <n v="0.0880566801619432"/>
    <s v="是"/>
  </r>
  <r>
    <x v="14"/>
    <x v="0"/>
    <s v="女士"/>
    <n v="17"/>
    <n v="1"/>
    <n v="24"/>
    <n v="25"/>
    <n v="5"/>
    <n v="3"/>
    <n v="0.176470588235294"/>
    <s v="是"/>
  </r>
  <r>
    <x v="14"/>
    <x v="11"/>
    <s v="男士"/>
    <n v="16.22"/>
    <n v="1"/>
    <n v="23"/>
    <n v="23"/>
    <n v="5"/>
    <n v="1.78"/>
    <n v="0.109741060419236"/>
    <s v="是"/>
  </r>
  <r>
    <x v="14"/>
    <x v="18"/>
    <s v="女士"/>
    <n v="74.52"/>
    <n v="1"/>
    <n v="86"/>
    <n v="86"/>
    <n v="6"/>
    <n v="5.48"/>
    <n v="0.0735373054213635"/>
    <s v="是"/>
  </r>
  <r>
    <x v="14"/>
    <x v="18"/>
    <s v="女士"/>
    <n v="74.52"/>
    <n v="1"/>
    <n v="86"/>
    <n v="86"/>
    <n v="7"/>
    <n v="4.48"/>
    <n v="0.0601180891035964"/>
    <s v="是"/>
  </r>
  <r>
    <x v="15"/>
    <x v="24"/>
    <s v="女士"/>
    <n v="30.52"/>
    <n v="1"/>
    <n v="45"/>
    <n v="45"/>
    <n v="7"/>
    <n v="7.48"/>
    <n v="0.245085190039318"/>
    <s v="是"/>
  </r>
  <r>
    <x v="15"/>
    <x v="13"/>
    <s v="女士"/>
    <n v="11.92"/>
    <n v="1"/>
    <n v="18"/>
    <n v="18"/>
    <n v="0"/>
    <n v="6.08"/>
    <n v="0.51006711409396"/>
    <s v="是"/>
  </r>
  <r>
    <x v="15"/>
    <x v="11"/>
    <s v="女士"/>
    <n v="16.22"/>
    <n v="1"/>
    <n v="22"/>
    <n v="22"/>
    <n v="6"/>
    <n v="-0.219999999999999"/>
    <n v="-0.0135635018495684"/>
    <s v="是"/>
  </r>
  <r>
    <x v="15"/>
    <x v="0"/>
    <s v="女士"/>
    <n v="17"/>
    <n v="1"/>
    <n v="24"/>
    <n v="24"/>
    <n v="0"/>
    <n v="7"/>
    <n v="0.411764705882353"/>
    <s v="是"/>
  </r>
  <r>
    <x v="16"/>
    <x v="18"/>
    <s v="女士"/>
    <n v="74.52"/>
    <n v="1"/>
    <n v="85"/>
    <n v="85"/>
    <n v="0"/>
    <n v="10.48"/>
    <n v="0.140633387010199"/>
    <s v="是"/>
  </r>
  <r>
    <x v="16"/>
    <x v="24"/>
    <s v="女士"/>
    <n v="30.52"/>
    <n v="1"/>
    <n v="49"/>
    <n v="49"/>
    <n v="6"/>
    <n v="12.48"/>
    <n v="0.408912188728703"/>
    <s v="是"/>
  </r>
  <r>
    <x v="16"/>
    <x v="24"/>
    <s v="女士"/>
    <n v="30.52"/>
    <n v="1"/>
    <n v="49"/>
    <n v="49"/>
    <n v="6"/>
    <n v="12.48"/>
    <n v="0.408912188728703"/>
    <s v="是"/>
  </r>
  <r>
    <x v="16"/>
    <x v="1"/>
    <s v="男士"/>
    <n v="14.22"/>
    <n v="1"/>
    <n v="19"/>
    <n v="19"/>
    <n v="5"/>
    <n v="-0.220000000000001"/>
    <n v="-0.0154711673699016"/>
    <s v="是"/>
  </r>
  <r>
    <x v="16"/>
    <x v="7"/>
    <s v="男士"/>
    <n v="15.36"/>
    <n v="1"/>
    <n v="22"/>
    <n v="22"/>
    <n v="0"/>
    <n v="6.64"/>
    <n v="0.432291666666667"/>
    <s v="是"/>
  </r>
  <r>
    <x v="17"/>
    <x v="25"/>
    <s v="女士"/>
    <n v="68.52"/>
    <n v="1"/>
    <n v="85"/>
    <n v="85"/>
    <n v="0"/>
    <n v="16.48"/>
    <n v="0.2405137186223"/>
    <s v="是"/>
  </r>
  <r>
    <x v="17"/>
    <x v="27"/>
    <s v="女士"/>
    <n v="88"/>
    <n v="1"/>
    <n v="100"/>
    <n v="100"/>
    <n v="0"/>
    <n v="12"/>
    <n v="0.136363636363636"/>
    <s v="否"/>
  </r>
  <r>
    <x v="17"/>
    <x v="10"/>
    <s v="男士"/>
    <n v="81.52"/>
    <n v="1"/>
    <n v="95"/>
    <n v="95"/>
    <n v="0"/>
    <n v="13.48"/>
    <n v="0.165358194308145"/>
    <s v="否"/>
  </r>
  <r>
    <x v="17"/>
    <x v="20"/>
    <s v="女士/男士"/>
    <n v="17.22"/>
    <n v="7"/>
    <n v="22"/>
    <n v="154"/>
    <n v="0"/>
    <n v="33.46"/>
    <n v="0.277584204413473"/>
    <s v="是"/>
  </r>
  <r>
    <x v="18"/>
    <x v="5"/>
    <s v="女士"/>
    <n v="68.52"/>
    <n v="1"/>
    <n v="85"/>
    <n v="85"/>
    <n v="6"/>
    <n v="10.48"/>
    <n v="0.152948044366608"/>
    <s v="是"/>
  </r>
  <r>
    <x v="18"/>
    <x v="1"/>
    <s v="女士/男士"/>
    <n v="14.22"/>
    <n v="2"/>
    <n v="36"/>
    <n v="36"/>
    <n v="0"/>
    <n v="7.56"/>
    <n v="0.265822784810126"/>
    <m/>
  </r>
  <r>
    <x v="18"/>
    <x v="3"/>
    <s v="女士"/>
    <n v="13.22"/>
    <n v="1"/>
    <n v="19"/>
    <n v="19"/>
    <n v="0"/>
    <n v="5.78"/>
    <n v="0.437216338880484"/>
    <m/>
  </r>
  <r>
    <x v="18"/>
    <x v="11"/>
    <s v="男士"/>
    <n v="16.22"/>
    <n v="1"/>
    <n v="22"/>
    <n v="22"/>
    <n v="2.5"/>
    <n v="3.28"/>
    <n v="0.202219482120839"/>
    <s v="是"/>
  </r>
  <r>
    <x v="18"/>
    <x v="0"/>
    <s v="女士"/>
    <n v="17"/>
    <n v="1"/>
    <n v="24"/>
    <n v="24"/>
    <n v="2.5"/>
    <n v="4.5"/>
    <n v="0.264705882352941"/>
    <m/>
  </r>
  <r>
    <x v="18"/>
    <x v="7"/>
    <s v="女士/男士"/>
    <n v="15.36"/>
    <n v="2"/>
    <n v="22"/>
    <n v="44"/>
    <n v="5"/>
    <n v="8.28"/>
    <n v="0.26953125"/>
    <s v="是"/>
  </r>
  <r>
    <x v="18"/>
    <x v="0"/>
    <s v="女士"/>
    <n v="17"/>
    <n v="1"/>
    <n v="24"/>
    <n v="24"/>
    <n v="2.5"/>
    <n v="4.5"/>
    <n v="0.264705882352941"/>
    <s v="是"/>
  </r>
  <r>
    <x v="18"/>
    <x v="28"/>
    <s v="女士"/>
    <n v="21"/>
    <n v="1"/>
    <n v="36"/>
    <n v="36"/>
    <n v="2.5"/>
    <n v="12.5"/>
    <n v="0.595238095238095"/>
    <m/>
  </r>
  <r>
    <x v="19"/>
    <x v="5"/>
    <s v="女士"/>
    <n v="68.52"/>
    <n v="1"/>
    <n v="85"/>
    <n v="85"/>
    <n v="0"/>
    <n v="16.48"/>
    <n v="0.2405137186223"/>
    <s v="是"/>
  </r>
  <r>
    <x v="19"/>
    <x v="10"/>
    <s v="男士"/>
    <n v="81.52"/>
    <n v="1"/>
    <n v="95"/>
    <n v="95"/>
    <n v="1"/>
    <n v="12.48"/>
    <n v="0.153091265947007"/>
    <s v="是"/>
  </r>
  <r>
    <x v="20"/>
    <x v="0"/>
    <s v="女士"/>
    <n v="17"/>
    <n v="1"/>
    <n v="24"/>
    <n v="24"/>
    <n v="2.5"/>
    <n v="4.5"/>
    <n v="0.264705882352941"/>
    <s v="是"/>
  </r>
  <r>
    <x v="20"/>
    <x v="20"/>
    <s v="女士"/>
    <n v="17.22"/>
    <n v="1"/>
    <n v="23"/>
    <n v="23"/>
    <n v="2.5"/>
    <n v="3.28"/>
    <n v="0.190476190476191"/>
    <m/>
  </r>
  <r>
    <x v="21"/>
    <x v="21"/>
    <s v="女士"/>
    <n v="74.52"/>
    <n v="1"/>
    <n v="86"/>
    <n v="86"/>
    <n v="5"/>
    <n v="6.48"/>
    <n v="0.0869565217391305"/>
    <s v="是"/>
  </r>
  <r>
    <x v="21"/>
    <x v="26"/>
    <s v="女士"/>
    <n v="39.52"/>
    <n v="1"/>
    <n v="48"/>
    <n v="48"/>
    <n v="5"/>
    <n v="3.48"/>
    <n v="0.0880566801619432"/>
    <s v="是"/>
  </r>
  <r>
    <x v="21"/>
    <x v="29"/>
    <s v="女士"/>
    <n v="22"/>
    <n v="1"/>
    <n v="39"/>
    <n v="42"/>
    <n v="4.5"/>
    <n v="15.5"/>
    <n v="0.704545454545455"/>
    <s v="是"/>
  </r>
  <r>
    <x v="21"/>
    <x v="28"/>
    <s v="女士"/>
    <n v="21"/>
    <n v="1"/>
    <n v="39"/>
    <n v="42"/>
    <n v="4.5"/>
    <n v="16.5"/>
    <n v="0.785714285714286"/>
    <m/>
  </r>
  <r>
    <x v="21"/>
    <x v="28"/>
    <s v="女士"/>
    <n v="21"/>
    <n v="1"/>
    <n v="39"/>
    <n v="39"/>
    <n v="5"/>
    <n v="13"/>
    <n v="0.619047619047619"/>
    <s v="是"/>
  </r>
  <r>
    <x v="22"/>
    <x v="9"/>
    <s v="女士"/>
    <n v="30"/>
    <n v="1"/>
    <n v="44"/>
    <n v="44"/>
    <n v="2"/>
    <n v="12"/>
    <n v="0.4"/>
    <s v="是"/>
  </r>
  <r>
    <x v="22"/>
    <x v="7"/>
    <s v="女士/男士"/>
    <n v="15.36"/>
    <n v="2"/>
    <n v="22"/>
    <n v="44"/>
    <n v="4"/>
    <n v="9.28"/>
    <n v="0.302083333333333"/>
    <m/>
  </r>
  <r>
    <x v="22"/>
    <x v="6"/>
    <s v="女士"/>
    <n v="5.72"/>
    <n v="1"/>
    <n v="5"/>
    <n v="5"/>
    <n v="0"/>
    <n v="-0.72"/>
    <n v="-0.125874125874126"/>
    <s v="是"/>
  </r>
  <r>
    <x v="22"/>
    <x v="11"/>
    <s v="女士/男士"/>
    <n v="16.22"/>
    <n v="2"/>
    <n v="22"/>
    <n v="44"/>
    <n v="5"/>
    <n v="6.56"/>
    <n v="0.202219482120839"/>
    <m/>
  </r>
  <r>
    <x v="23"/>
    <x v="8"/>
    <s v="男士"/>
    <n v="50"/>
    <n v="1"/>
    <n v="61"/>
    <n v="61"/>
    <n v="5"/>
    <n v="6"/>
    <n v="0.12"/>
    <s v="是"/>
  </r>
  <r>
    <x v="23"/>
    <x v="28"/>
    <s v="女士"/>
    <n v="21"/>
    <n v="1"/>
    <n v="39"/>
    <n v="39"/>
    <n v="5"/>
    <n v="13"/>
    <n v="0.619047619047619"/>
    <s v="是"/>
  </r>
  <r>
    <x v="24"/>
    <x v="21"/>
    <s v="女士"/>
    <n v="74.52"/>
    <n v="1"/>
    <n v="86"/>
    <n v="86"/>
    <n v="5"/>
    <n v="6.48"/>
    <n v="0.0869565217391305"/>
    <s v="是"/>
  </r>
  <r>
    <x v="24"/>
    <x v="5"/>
    <s v="女士"/>
    <n v="68.52"/>
    <n v="1"/>
    <n v="86"/>
    <n v="86"/>
    <n v="3.5"/>
    <n v="13.98"/>
    <n v="0.204028021015762"/>
    <s v="是"/>
  </r>
  <r>
    <x v="24"/>
    <x v="25"/>
    <s v="女士"/>
    <n v="68.52"/>
    <n v="1"/>
    <n v="86"/>
    <n v="86"/>
    <n v="3.5"/>
    <n v="13.98"/>
    <n v="0.204028021015762"/>
    <s v="是"/>
  </r>
  <r>
    <x v="25"/>
    <x v="27"/>
    <s v="女士"/>
    <m/>
    <m/>
    <m/>
    <m/>
    <n v="17"/>
    <n v="-17"/>
    <e v="#DIV/0!"/>
    <s v="是"/>
  </r>
  <r>
    <x v="25"/>
    <x v="21"/>
    <s v="女士"/>
    <n v="74.52"/>
    <n v="1"/>
    <n v="85"/>
    <n v="85"/>
    <n v="0"/>
    <n v="10.48"/>
    <n v="0.140633387010199"/>
    <s v="是"/>
  </r>
  <r>
    <x v="26"/>
    <x v="11"/>
    <s v="女士/男士"/>
    <n v="16.22"/>
    <n v="2"/>
    <n v="22"/>
    <n v="44"/>
    <n v="5"/>
    <n v="6.56"/>
    <n v="0.202219482120839"/>
    <s v="是"/>
  </r>
  <r>
    <x v="27"/>
    <x v="28"/>
    <s v="女士"/>
    <n v="21"/>
    <n v="1"/>
    <n v="39"/>
    <n v="39"/>
    <n v="5"/>
    <n v="13"/>
    <n v="0.619047619047619"/>
    <s v="是"/>
  </r>
  <r>
    <x v="28"/>
    <x v="5"/>
    <s v="女士"/>
    <n v="68.52"/>
    <n v="1"/>
    <n v="88"/>
    <n v="88"/>
    <n v="6"/>
    <n v="13.48"/>
    <n v="0.196730881494454"/>
    <s v="是"/>
  </r>
  <r>
    <x v="29"/>
    <x v="28"/>
    <s v="女士"/>
    <n v="21"/>
    <n v="1"/>
    <n v="39"/>
    <n v="39"/>
    <n v="5"/>
    <n v="13"/>
    <n v="0.619047619047619"/>
    <s v="是"/>
  </r>
  <r>
    <x v="29"/>
    <x v="11"/>
    <s v="女士/男士"/>
    <n v="16.22"/>
    <n v="3"/>
    <n v="22"/>
    <n v="66"/>
    <n v="2.5"/>
    <n v="14.84"/>
    <n v="0.304973284011509"/>
    <s v="是"/>
  </r>
  <r>
    <x v="29"/>
    <x v="5"/>
    <s v="女士"/>
    <n v="68.52"/>
    <n v="1"/>
    <n v="86"/>
    <n v="86"/>
    <n v="2.5"/>
    <n v="14.98"/>
    <n v="0.218622300058377"/>
    <m/>
  </r>
  <r>
    <x v="29"/>
    <x v="12"/>
    <s v="女士"/>
    <n v="68.52"/>
    <n v="1"/>
    <n v="86"/>
    <n v="86"/>
    <n v="3"/>
    <n v="14.48"/>
    <n v="0.21132516053707"/>
    <m/>
  </r>
  <r>
    <x v="29"/>
    <x v="17"/>
    <s v="男士"/>
    <n v="81.52"/>
    <n v="1"/>
    <n v="95"/>
    <n v="95"/>
    <n v="6"/>
    <n v="7.48"/>
    <n v="0.091756624141315"/>
    <s v="是"/>
  </r>
  <r>
    <x v="30"/>
    <x v="10"/>
    <s v="男士"/>
    <n v="81.52"/>
    <n v="1"/>
    <n v="85"/>
    <n v="85"/>
    <n v="6"/>
    <n v="-2.52"/>
    <n v="-0.0309126594700687"/>
    <s v="是"/>
  </r>
  <r>
    <x v="31"/>
    <x v="30"/>
    <s v="男士"/>
    <n v="50"/>
    <n v="1"/>
    <n v="46"/>
    <n v="46"/>
    <n v="0"/>
    <n v="-4"/>
    <n v="-0.08"/>
    <s v="是"/>
  </r>
  <r>
    <x v="31"/>
    <x v="31"/>
    <s v="男士"/>
    <n v="40"/>
    <n v="1"/>
    <n v="46"/>
    <n v="46"/>
    <n v="0"/>
    <n v="6"/>
    <n v="0.15"/>
    <m/>
  </r>
  <r>
    <x v="32"/>
    <x v="32"/>
    <s v="女士"/>
    <n v="27.9"/>
    <n v="1"/>
    <n v="47"/>
    <n v="47"/>
    <n v="10"/>
    <n v="9.1"/>
    <n v="0.326164874551971"/>
    <s v="是"/>
  </r>
  <r>
    <x v="32"/>
    <x v="5"/>
    <s v="女士"/>
    <n v="68.52"/>
    <n v="1"/>
    <n v="85"/>
    <n v="85"/>
    <n v="6"/>
    <n v="10.48"/>
    <n v="0.152948044366608"/>
    <s v="是"/>
  </r>
  <r>
    <x v="32"/>
    <x v="11"/>
    <s v="女士/男士"/>
    <n v="16.22"/>
    <n v="2"/>
    <n v="35"/>
    <n v="35"/>
    <n v="5"/>
    <n v="-2.44"/>
    <n v="-0.0752157829839704"/>
    <s v="是"/>
  </r>
  <r>
    <x v="32"/>
    <x v="11"/>
    <s v="女士"/>
    <n v="16.22"/>
    <n v="1"/>
    <n v="18.5"/>
    <n v="18.5"/>
    <n v="0"/>
    <n v="2.28"/>
    <n v="0.140567200986436"/>
    <s v="是"/>
  </r>
  <r>
    <x v="32"/>
    <x v="32"/>
    <s v="女士"/>
    <n v="27.9"/>
    <n v="1"/>
    <n v="38"/>
    <n v="38"/>
    <n v="5"/>
    <n v="5.1"/>
    <n v="0.182795698924731"/>
    <s v="是"/>
  </r>
  <r>
    <x v="32"/>
    <x v="28"/>
    <s v="女士"/>
    <n v="21"/>
    <n v="2"/>
    <n v="39"/>
    <n v="78"/>
    <n v="2.5"/>
    <n v="33.5"/>
    <n v="0.797619047619048"/>
    <s v="是"/>
  </r>
  <r>
    <x v="32"/>
    <x v="29"/>
    <s v="女士"/>
    <n v="22"/>
    <n v="1"/>
    <n v="30"/>
    <n v="30"/>
    <n v="2.5"/>
    <n v="5.5"/>
    <n v="0.25"/>
    <m/>
  </r>
  <r>
    <x v="33"/>
    <x v="11"/>
    <s v="女士/男士"/>
    <n v="16.22"/>
    <n v="3"/>
    <n v="23"/>
    <n v="69"/>
    <n v="0"/>
    <n v="20.34"/>
    <n v="0.418002466091245"/>
    <s v="是"/>
  </r>
  <r>
    <x v="34"/>
    <x v="10"/>
    <s v="男士"/>
    <n v="81.52"/>
    <n v="1"/>
    <n v="95"/>
    <n v="95"/>
    <n v="0"/>
    <n v="13.48"/>
    <n v="0.165358194308145"/>
    <s v="是"/>
  </r>
  <r>
    <x v="34"/>
    <x v="33"/>
    <s v="女士"/>
    <n v="75.8"/>
    <n v="1"/>
    <n v="98"/>
    <n v="98"/>
    <n v="3"/>
    <n v="19.2"/>
    <n v="0.253298153034301"/>
    <s v="是"/>
  </r>
  <r>
    <x v="34"/>
    <x v="11"/>
    <s v="女士"/>
    <n v="16.22"/>
    <n v="1"/>
    <n v="22"/>
    <n v="22"/>
    <n v="3"/>
    <n v="2.78"/>
    <n v="0.171393341553637"/>
    <s v="是"/>
  </r>
  <r>
    <x v="35"/>
    <x v="10"/>
    <s v="男士"/>
    <n v="81.52"/>
    <n v="1"/>
    <n v="95"/>
    <n v="95"/>
    <n v="3"/>
    <n v="10.48"/>
    <n v="0.12855740922473"/>
    <s v="是"/>
  </r>
  <r>
    <x v="35"/>
    <x v="34"/>
    <s v="女士"/>
    <n v="18"/>
    <n v="1"/>
    <n v="24"/>
    <n v="24"/>
    <n v="2"/>
    <n v="4"/>
    <n v="0.222222222222222"/>
    <m/>
  </r>
  <r>
    <x v="35"/>
    <x v="35"/>
    <s v="女士"/>
    <n v="75.8"/>
    <n v="1"/>
    <n v="86"/>
    <n v="86"/>
    <n v="3"/>
    <n v="7.2"/>
    <n v="0.0949868073878628"/>
    <m/>
  </r>
  <r>
    <x v="35"/>
    <x v="35"/>
    <s v="女士"/>
    <n v="75.8"/>
    <n v="1"/>
    <n v="86"/>
    <n v="89"/>
    <n v="4"/>
    <n v="9.2"/>
    <n v="0.121372031662269"/>
    <s v="是"/>
  </r>
  <r>
    <x v="35"/>
    <x v="34"/>
    <s v="女士"/>
    <n v="18"/>
    <n v="1"/>
    <n v="24"/>
    <n v="26"/>
    <n v="3"/>
    <n v="5"/>
    <n v="0.277777777777778"/>
    <m/>
  </r>
  <r>
    <x v="35"/>
    <x v="28"/>
    <s v="女士"/>
    <m/>
    <m/>
    <m/>
    <m/>
    <m/>
    <m/>
    <m/>
    <m/>
  </r>
  <r>
    <x v="35"/>
    <x v="10"/>
    <s v="男士"/>
    <n v="81.52"/>
    <n v="1"/>
    <n v="94"/>
    <n v="94"/>
    <n v="3"/>
    <n v="9.48"/>
    <n v="0.116290480863592"/>
    <s v="是"/>
  </r>
  <r>
    <x v="35"/>
    <x v="27"/>
    <s v="女士"/>
    <n v="88"/>
    <n v="1"/>
    <n v="105"/>
    <n v="105"/>
    <n v="3"/>
    <n v="14"/>
    <n v="0.159090909090909"/>
    <m/>
  </r>
  <r>
    <x v="35"/>
    <x v="36"/>
    <s v="女士"/>
    <n v="27.9"/>
    <n v="1"/>
    <n v="44"/>
    <n v="44"/>
    <n v="2"/>
    <n v="14.1"/>
    <n v="0.505376344086022"/>
    <m/>
  </r>
  <r>
    <x v="35"/>
    <x v="33"/>
    <s v="女士"/>
    <n v="75.8"/>
    <n v="1"/>
    <n v="89"/>
    <n v="89"/>
    <n v="6"/>
    <n v="7.2"/>
    <n v="0.0949868073878628"/>
    <s v="是"/>
  </r>
  <r>
    <x v="36"/>
    <x v="37"/>
    <s v="女士"/>
    <n v="74.8"/>
    <n v="1"/>
    <n v="89"/>
    <n v="89"/>
    <n v="6"/>
    <n v="8.2"/>
    <n v="0.109625668449198"/>
    <s v="是"/>
  </r>
  <r>
    <x v="36"/>
    <x v="11"/>
    <s v="女士"/>
    <n v="16.22"/>
    <n v="1"/>
    <n v="23"/>
    <n v="23"/>
    <n v="0"/>
    <n v="6.78"/>
    <n v="0.418002466091245"/>
    <s v="是"/>
  </r>
  <r>
    <x v="36"/>
    <x v="20"/>
    <s v="女士/男士"/>
    <n v="17.22"/>
    <n v="2"/>
    <n v="23"/>
    <n v="46"/>
    <n v="3"/>
    <n v="8.56"/>
    <n v="0.248548199767712"/>
    <s v="是"/>
  </r>
  <r>
    <x v="36"/>
    <x v="32"/>
    <s v="女士"/>
    <n v="27.9"/>
    <n v="1"/>
    <n v="45"/>
    <n v="44"/>
    <n v="3"/>
    <n v="13.1"/>
    <n v="0.469534050179211"/>
    <m/>
  </r>
  <r>
    <x v="36"/>
    <x v="38"/>
    <s v="女士"/>
    <n v="12.22"/>
    <n v="1"/>
    <n v="35.8"/>
    <n v="35.8"/>
    <n v="22"/>
    <n v="1.58"/>
    <n v="0.129296235679214"/>
    <s v="是"/>
  </r>
  <r>
    <x v="37"/>
    <x v="32"/>
    <s v="女士"/>
    <n v="27.9"/>
    <n v="1"/>
    <n v="45"/>
    <n v="45"/>
    <n v="1"/>
    <n v="16.1"/>
    <n v="0.577060931899642"/>
    <s v="是"/>
  </r>
  <r>
    <x v="37"/>
    <x v="36"/>
    <s v="女士"/>
    <n v="27.9"/>
    <n v="1"/>
    <n v="43"/>
    <n v="43"/>
    <n v="1"/>
    <n v="14.1"/>
    <n v="0.505376344086022"/>
    <m/>
  </r>
  <r>
    <x v="37"/>
    <x v="39"/>
    <s v="女士"/>
    <n v="25"/>
    <n v="1"/>
    <n v="38"/>
    <n v="38"/>
    <n v="2"/>
    <n v="11"/>
    <n v="0.44"/>
    <m/>
  </r>
  <r>
    <x v="37"/>
    <x v="40"/>
    <s v="女士"/>
    <n v="22"/>
    <n v="1"/>
    <n v="39"/>
    <n v="39"/>
    <n v="1"/>
    <n v="16"/>
    <n v="0.727272727272727"/>
    <m/>
  </r>
  <r>
    <x v="37"/>
    <x v="20"/>
    <s v="女士/男士"/>
    <n v="17.22"/>
    <n v="2"/>
    <n v="25"/>
    <n v="50"/>
    <n v="3"/>
    <n v="12.56"/>
    <n v="0.364692218350755"/>
    <s v="是"/>
  </r>
  <r>
    <x v="37"/>
    <x v="10"/>
    <s v="男士"/>
    <n v="81.52"/>
    <n v="1"/>
    <n v="99"/>
    <n v="99"/>
    <n v="3"/>
    <n v="14.48"/>
    <n v="0.177625122669284"/>
    <m/>
  </r>
  <r>
    <x v="37"/>
    <x v="7"/>
    <s v="男士"/>
    <n v="15.36"/>
    <n v="2"/>
    <n v="22"/>
    <n v="44"/>
    <n v="0"/>
    <n v="13.28"/>
    <n v="0.432291666666667"/>
    <s v="是"/>
  </r>
  <r>
    <x v="38"/>
    <x v="33"/>
    <s v="女士"/>
    <n v="81"/>
    <n v="1"/>
    <n v="89"/>
    <n v="89"/>
    <n v="0"/>
    <n v="8"/>
    <n v="0.0987654320987654"/>
    <s v="是"/>
  </r>
  <r>
    <x v="38"/>
    <x v="36"/>
    <s v="女士"/>
    <n v="27.9"/>
    <n v="1"/>
    <n v="42"/>
    <n v="42"/>
    <n v="2.5"/>
    <n v="11.6"/>
    <n v="0.415770609318996"/>
    <m/>
  </r>
  <r>
    <x v="38"/>
    <x v="34"/>
    <s v="女士"/>
    <n v="18"/>
    <n v="1"/>
    <n v="29"/>
    <n v="29"/>
    <n v="2.5"/>
    <n v="8.5"/>
    <n v="0.472222222222222"/>
    <m/>
  </r>
  <r>
    <x v="38"/>
    <x v="33"/>
    <s v="女士"/>
    <n v="78"/>
    <n v="1"/>
    <n v="89"/>
    <n v="89"/>
    <n v="0"/>
    <n v="11"/>
    <n v="0.141025641025641"/>
    <s v="是"/>
  </r>
  <r>
    <x v="39"/>
    <x v="27"/>
    <s v="女士"/>
    <n v="88"/>
    <n v="1"/>
    <n v="106"/>
    <n v="106"/>
    <n v="6"/>
    <n v="12"/>
    <n v="0.136363636363636"/>
    <s v="是"/>
  </r>
  <r>
    <x v="39"/>
    <x v="20"/>
    <s v="女士"/>
    <n v="17.22"/>
    <n v="1"/>
    <n v="23"/>
    <n v="23"/>
    <n v="3"/>
    <n v="2.78"/>
    <n v="0.16144018583043"/>
    <s v="是"/>
  </r>
  <r>
    <x v="39"/>
    <x v="0"/>
    <s v="女士"/>
    <n v="17"/>
    <n v="1"/>
    <n v="25"/>
    <n v="25"/>
    <n v="3"/>
    <n v="5"/>
    <n v="0.294117647058824"/>
    <m/>
  </r>
  <r>
    <x v="40"/>
    <x v="28"/>
    <s v="女士"/>
    <n v="21"/>
    <n v="1"/>
    <n v="39"/>
    <n v="39"/>
    <n v="6"/>
    <n v="12"/>
    <n v="0.571428571428571"/>
    <s v="是"/>
  </r>
  <r>
    <x v="40"/>
    <x v="35"/>
    <s v="女士"/>
    <n v="75.8"/>
    <n v="1"/>
    <n v="99"/>
    <n v="99"/>
    <n v="7"/>
    <n v="16.2"/>
    <n v="0.213720316622691"/>
    <s v="是"/>
  </r>
  <r>
    <x v="41"/>
    <x v="41"/>
    <s v="女士"/>
    <n v="26"/>
    <n v="1"/>
    <n v="39"/>
    <n v="39"/>
    <n v="6"/>
    <n v="7"/>
    <n v="0.269230769230769"/>
    <s v="是"/>
  </r>
  <r>
    <x v="42"/>
    <x v="28"/>
    <s v="女士"/>
    <n v="21"/>
    <n v="1"/>
    <n v="39"/>
    <n v="39"/>
    <n v="3"/>
    <n v="15"/>
    <n v="0.714285714285714"/>
    <s v="是"/>
  </r>
  <r>
    <x v="42"/>
    <x v="41"/>
    <s v="女士"/>
    <n v="26"/>
    <n v="1"/>
    <n v="39"/>
    <n v="39"/>
    <n v="3"/>
    <n v="10"/>
    <n v="0.384615384615385"/>
    <m/>
  </r>
  <r>
    <x v="43"/>
    <x v="29"/>
    <s v="女士"/>
    <n v="22"/>
    <n v="1"/>
    <n v="39"/>
    <n v="39"/>
    <n v="7.5"/>
    <n v="9.5"/>
    <n v="0.431818181818182"/>
    <s v="是"/>
  </r>
  <r>
    <x v="43"/>
    <x v="34"/>
    <s v="女士"/>
    <n v="18"/>
    <n v="1"/>
    <n v="29"/>
    <n v="29"/>
    <n v="7.5"/>
    <n v="3.5"/>
    <n v="0.194444444444444"/>
    <m/>
  </r>
  <r>
    <x v="43"/>
    <x v="42"/>
    <s v="女士"/>
    <n v="88"/>
    <n v="1"/>
    <n v="99"/>
    <n v="99"/>
    <n v="0"/>
    <n v="11"/>
    <n v="0.125"/>
    <s v="是"/>
  </r>
  <r>
    <x v="43"/>
    <x v="0"/>
    <s v="女士"/>
    <n v="17"/>
    <n v="1"/>
    <n v="24"/>
    <n v="24"/>
    <n v="2"/>
    <n v="5"/>
    <n v="0.294117647058824"/>
    <s v="是"/>
  </r>
  <r>
    <x v="43"/>
    <x v="11"/>
    <s v="男士"/>
    <n v="16.22"/>
    <n v="1"/>
    <n v="22"/>
    <n v="22"/>
    <n v="2"/>
    <n v="3.78"/>
    <n v="0.233045622688039"/>
    <m/>
  </r>
  <r>
    <x v="43"/>
    <x v="29"/>
    <s v="女士"/>
    <n v="22"/>
    <n v="1"/>
    <n v="39"/>
    <n v="35"/>
    <n v="2"/>
    <n v="11"/>
    <n v="0.5"/>
    <m/>
  </r>
  <r>
    <x v="43"/>
    <x v="43"/>
    <s v="女士"/>
    <n v="21"/>
    <n v="1"/>
    <n v="34"/>
    <n v="34"/>
    <n v="1"/>
    <n v="12"/>
    <n v="0.571428571428571"/>
    <m/>
  </r>
  <r>
    <x v="44"/>
    <x v="20"/>
    <s v="女士"/>
    <n v="17.22"/>
    <n v="1"/>
    <n v="22"/>
    <n v="21"/>
    <n v="0"/>
    <n v="3.78"/>
    <n v="0.219512195121951"/>
    <s v="是"/>
  </r>
  <r>
    <x v="44"/>
    <x v="0"/>
    <s v="女士/男士"/>
    <n v="17"/>
    <n v="2"/>
    <n v="44"/>
    <n v="44"/>
    <n v="0"/>
    <n v="10"/>
    <n v="0.294117647058824"/>
    <m/>
  </r>
  <r>
    <x v="44"/>
    <x v="44"/>
    <s v="男士"/>
    <n v="82"/>
    <n v="1"/>
    <n v="95"/>
    <n v="95"/>
    <n v="0"/>
    <n v="13"/>
    <n v="0.158536585365854"/>
    <m/>
  </r>
  <r>
    <x v="45"/>
    <x v="41"/>
    <s v="女士"/>
    <n v="26"/>
    <n v="1"/>
    <n v="35"/>
    <n v="35"/>
    <n v="0"/>
    <n v="9"/>
    <n v="0.346153846153846"/>
    <s v="是"/>
  </r>
  <r>
    <x v="45"/>
    <x v="34"/>
    <s v="女士"/>
    <n v="18"/>
    <n v="1"/>
    <n v="30"/>
    <n v="30"/>
    <n v="0"/>
    <n v="12"/>
    <n v="0.666666666666667"/>
    <m/>
  </r>
  <r>
    <x v="46"/>
    <x v="41"/>
    <s v="女士"/>
    <n v="26"/>
    <n v="5"/>
    <n v="35"/>
    <n v="175"/>
    <n v="0"/>
    <n v="45"/>
    <n v="0.346153846153846"/>
    <s v="是"/>
  </r>
  <r>
    <x v="46"/>
    <x v="34"/>
    <s v="女士"/>
    <n v="18"/>
    <n v="1"/>
    <n v="30"/>
    <n v="30"/>
    <n v="0"/>
    <n v="12"/>
    <n v="0.666666666666667"/>
    <m/>
  </r>
  <r>
    <x v="45"/>
    <x v="33"/>
    <s v="女士"/>
    <n v="80"/>
    <n v="1"/>
    <n v="89"/>
    <n v="89"/>
    <n v="0"/>
    <n v="9"/>
    <n v="0.1125"/>
    <s v="是"/>
  </r>
  <r>
    <x v="45"/>
    <x v="42"/>
    <s v="女士"/>
    <n v="92"/>
    <n v="1"/>
    <n v="95"/>
    <n v="95"/>
    <n v="0"/>
    <n v="3"/>
    <n v="0.0326086956521739"/>
    <m/>
  </r>
  <r>
    <x v="47"/>
    <x v="45"/>
    <m/>
    <m/>
    <m/>
    <m/>
    <m/>
    <m/>
    <m/>
    <m/>
    <m/>
  </r>
  <r>
    <x v="47"/>
    <x v="45"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dataPosition="0" autoFormatId="1" applyNumberFormats="0" applyBorderFormats="0" applyFontFormats="0" applyPatternFormats="0" applyAlignmentFormats="0" applyWidthHeightFormats="1" dataCaption="值" useAutoFormatting="1" compact="0" compactData="0" gridDropZones="1">
  <location ref="A4:D52" firstHeaderRow="1" firstDataRow="2" firstDataCol="1" rowPageCount="1" colPageCount="1"/>
  <pivotFields count="11">
    <pivotField axis="axisPage" compact="0" showAll="0">
      <items count="51">
        <item x="0"/>
        <item x="1"/>
        <item x="47"/>
        <item x="2"/>
        <item x="3"/>
        <item x="4"/>
        <item x="5"/>
        <item x="6"/>
        <item x="49"/>
        <item x="7"/>
        <item x="8"/>
        <item x="9"/>
        <item x="10"/>
        <item x="11"/>
        <item x="12"/>
        <item x="13"/>
        <item x="14"/>
        <item x="15"/>
        <item x="16"/>
        <item x="17"/>
        <item x="48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t="default"/>
      </items>
    </pivotField>
    <pivotField axis="axisRow" compact="0" showAll="0">
      <items count="54">
        <item x="0"/>
        <item x="1"/>
        <item x="50"/>
        <item x="3"/>
        <item x="45"/>
        <item x="2"/>
        <item x="4"/>
        <item x="47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20"/>
        <item x="18"/>
        <item x="19"/>
        <item x="21"/>
        <item x="49"/>
        <item x="22"/>
        <item x="23"/>
        <item x="51"/>
        <item x="24"/>
        <item x="25"/>
        <item x="52"/>
        <item x="48"/>
        <item x="26"/>
        <item x="27"/>
        <item x="5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6"/>
        <item x="42"/>
        <item x="43"/>
        <item x="44"/>
        <item x="41"/>
        <item t="default"/>
      </items>
    </pivotField>
    <pivotField compact="0" showAll="0"/>
    <pivotField compact="0" showAll="0"/>
    <pivotField dataField="1" compact="0" showAll="0"/>
    <pivotField compact="0" showAll="0"/>
    <pivotField dataField="1" compact="0" showAll="0"/>
    <pivotField compact="0" defaultSubtotal="0" showAll="0"/>
    <pivotField dataField="1" compact="0" showAll="0"/>
    <pivotField compact="0" showAll="0"/>
    <pivotField compact="0" showAll="0"/>
  </pivotFields>
  <rowFields count="1">
    <field x="1"/>
  </rowFields>
  <rowItems count="47">
    <i>
      <x/>
    </i>
    <i>
      <x v="1"/>
    </i>
    <i>
      <x v="3"/>
    </i>
    <i>
      <x v="4"/>
    </i>
    <i>
      <x v="5"/>
    </i>
    <i>
      <x v="6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5"/>
    </i>
    <i>
      <x v="26"/>
    </i>
    <i>
      <x v="28"/>
    </i>
    <i>
      <x v="29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9"/>
    </i>
    <i>
      <x v="50"/>
    </i>
    <i>
      <x v="51"/>
    </i>
    <i>
      <x v="52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0" item="-1"/>
  </pageFields>
  <dataFields count="3">
    <dataField name="求和项:数量" fld="4" baseField="0" baseItem="0"/>
    <dataField name="求和项:销售额" fld="6" baseField="0" baseItem="0"/>
    <dataField name="求和项:利润" fld="8" baseField="0" baseItem="0"/>
  </dataFields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52"/>
  <sheetViews>
    <sheetView workbookViewId="0">
      <selection activeCell="F17" sqref="F17"/>
    </sheetView>
  </sheetViews>
  <sheetFormatPr defaultColWidth="9" defaultRowHeight="13.5" outlineLevelCol="4"/>
  <cols>
    <col min="1" max="1" width="23.5" customWidth="1"/>
    <col min="2" max="4" width="14" customWidth="1"/>
    <col min="5" max="5" width="5.75" customWidth="1"/>
    <col min="6" max="6" width="8" customWidth="1"/>
    <col min="7" max="7" width="5.75" customWidth="1"/>
    <col min="8" max="8" width="6" customWidth="1"/>
    <col min="9" max="9" width="9.125" customWidth="1"/>
    <col min="10" max="10" width="10" customWidth="1"/>
    <col min="11" max="11" width="13.375" customWidth="1"/>
    <col min="12" max="12" width="5.75" customWidth="1"/>
  </cols>
  <sheetData>
    <row r="1" spans="1:2">
      <c r="A1" s="72"/>
      <c r="B1" s="72"/>
    </row>
    <row r="2" spans="1:3">
      <c r="A2" s="73" t="s">
        <v>0</v>
      </c>
      <c r="B2" s="74" t="s">
        <v>1</v>
      </c>
      <c r="C2" s="72"/>
    </row>
    <row r="3" spans="1:4">
      <c r="A3" s="72"/>
      <c r="B3" s="72"/>
      <c r="C3" s="72"/>
      <c r="D3" s="72"/>
    </row>
    <row r="4" spans="1:5">
      <c r="A4" s="75"/>
      <c r="B4" s="73" t="s">
        <v>2</v>
      </c>
      <c r="C4" s="76"/>
      <c r="D4" s="77"/>
      <c r="E4" s="72"/>
    </row>
    <row r="5" spans="1:5">
      <c r="A5" s="73" t="s">
        <v>3</v>
      </c>
      <c r="B5" s="78" t="s">
        <v>4</v>
      </c>
      <c r="C5" s="79" t="s">
        <v>5</v>
      </c>
      <c r="D5" s="74" t="s">
        <v>6</v>
      </c>
      <c r="E5" s="72"/>
    </row>
    <row r="6" spans="1:5">
      <c r="A6" s="80" t="s">
        <v>7</v>
      </c>
      <c r="B6" s="81">
        <v>17</v>
      </c>
      <c r="C6" s="82">
        <v>401</v>
      </c>
      <c r="D6" s="83">
        <v>79.22</v>
      </c>
      <c r="E6" s="72"/>
    </row>
    <row r="7" spans="1:5">
      <c r="A7" s="84" t="s">
        <v>8</v>
      </c>
      <c r="B7" s="85">
        <v>7</v>
      </c>
      <c r="C7">
        <v>127</v>
      </c>
      <c r="D7" s="86">
        <v>16.46</v>
      </c>
      <c r="E7" s="72"/>
    </row>
    <row r="8" spans="1:5">
      <c r="A8" s="84" t="s">
        <v>9</v>
      </c>
      <c r="B8" s="85">
        <v>3</v>
      </c>
      <c r="C8">
        <v>59</v>
      </c>
      <c r="D8" s="86">
        <v>2.34</v>
      </c>
      <c r="E8" s="72"/>
    </row>
    <row r="9" spans="1:5">
      <c r="A9" s="84" t="s">
        <v>10</v>
      </c>
      <c r="B9" s="85"/>
      <c r="D9" s="86"/>
      <c r="E9" s="72"/>
    </row>
    <row r="10" spans="1:5">
      <c r="A10" s="84" t="s">
        <v>11</v>
      </c>
      <c r="B10" s="85">
        <v>2</v>
      </c>
      <c r="C10">
        <v>32</v>
      </c>
      <c r="D10" s="86">
        <v>12.56</v>
      </c>
      <c r="E10" s="72"/>
    </row>
    <row r="11" spans="1:5">
      <c r="A11" s="84" t="s">
        <v>12</v>
      </c>
      <c r="B11" s="85">
        <v>2</v>
      </c>
      <c r="C11">
        <v>110</v>
      </c>
      <c r="D11" s="86">
        <v>11</v>
      </c>
      <c r="E11" s="72"/>
    </row>
    <row r="12" spans="1:5">
      <c r="A12" s="84" t="s">
        <v>13</v>
      </c>
      <c r="B12" s="85">
        <v>2</v>
      </c>
      <c r="C12">
        <v>12</v>
      </c>
      <c r="D12" s="86">
        <v>0.56</v>
      </c>
      <c r="E12" s="72"/>
    </row>
    <row r="13" spans="1:5">
      <c r="A13" s="84" t="s">
        <v>14</v>
      </c>
      <c r="B13" s="85">
        <v>13</v>
      </c>
      <c r="C13">
        <v>286</v>
      </c>
      <c r="D13" s="86">
        <v>77.32</v>
      </c>
      <c r="E13" s="72"/>
    </row>
    <row r="14" spans="1:5">
      <c r="A14" s="84" t="s">
        <v>15</v>
      </c>
      <c r="B14" s="85">
        <v>3</v>
      </c>
      <c r="C14">
        <v>171</v>
      </c>
      <c r="D14" s="86">
        <v>9</v>
      </c>
      <c r="E14" s="72"/>
    </row>
    <row r="15" spans="1:5">
      <c r="A15" s="84" t="s">
        <v>16</v>
      </c>
      <c r="B15" s="85">
        <v>2</v>
      </c>
      <c r="C15">
        <v>93</v>
      </c>
      <c r="D15" s="86">
        <v>21</v>
      </c>
      <c r="E15" s="72"/>
    </row>
    <row r="16" spans="1:5">
      <c r="A16" s="84" t="s">
        <v>17</v>
      </c>
      <c r="B16" s="85">
        <v>11</v>
      </c>
      <c r="C16">
        <v>1028</v>
      </c>
      <c r="D16" s="86">
        <v>84.28</v>
      </c>
      <c r="E16" s="72"/>
    </row>
    <row r="17" spans="1:5">
      <c r="A17" s="84" t="s">
        <v>18</v>
      </c>
      <c r="B17" s="85">
        <v>26</v>
      </c>
      <c r="C17">
        <v>563.5</v>
      </c>
      <c r="D17" s="86">
        <v>100.78</v>
      </c>
      <c r="E17" s="72"/>
    </row>
    <row r="18" spans="1:5">
      <c r="A18" s="84" t="s">
        <v>19</v>
      </c>
      <c r="B18" s="85">
        <v>5</v>
      </c>
      <c r="C18">
        <v>417</v>
      </c>
      <c r="D18" s="86">
        <v>59.4</v>
      </c>
      <c r="E18" s="72"/>
    </row>
    <row r="19" spans="1:5">
      <c r="A19" s="84" t="s">
        <v>20</v>
      </c>
      <c r="B19" s="85">
        <v>2</v>
      </c>
      <c r="C19">
        <v>35</v>
      </c>
      <c r="D19" s="86">
        <v>11.16</v>
      </c>
      <c r="E19" s="72"/>
    </row>
    <row r="20" spans="1:5">
      <c r="A20" s="84" t="s">
        <v>21</v>
      </c>
      <c r="B20" s="85">
        <v>2</v>
      </c>
      <c r="C20">
        <v>30</v>
      </c>
      <c r="D20" s="86">
        <v>28</v>
      </c>
      <c r="E20" s="72"/>
    </row>
    <row r="21" spans="1:5">
      <c r="A21" s="84" t="s">
        <v>22</v>
      </c>
      <c r="B21" s="85">
        <v>1</v>
      </c>
      <c r="C21">
        <v>35</v>
      </c>
      <c r="D21" s="86">
        <v>22</v>
      </c>
      <c r="E21" s="72"/>
    </row>
    <row r="22" spans="1:5">
      <c r="A22" s="84" t="s">
        <v>23</v>
      </c>
      <c r="B22" s="85">
        <v>1</v>
      </c>
      <c r="C22">
        <v>25</v>
      </c>
      <c r="D22" s="86">
        <v>12</v>
      </c>
      <c r="E22" s="72"/>
    </row>
    <row r="23" spans="1:5">
      <c r="A23" s="84" t="s">
        <v>24</v>
      </c>
      <c r="B23" s="85">
        <v>4</v>
      </c>
      <c r="C23">
        <v>376</v>
      </c>
      <c r="D23" s="86">
        <v>35.92</v>
      </c>
      <c r="E23" s="72"/>
    </row>
    <row r="24" spans="1:5">
      <c r="A24" s="84" t="s">
        <v>25</v>
      </c>
      <c r="B24" s="85">
        <v>17</v>
      </c>
      <c r="C24">
        <v>383</v>
      </c>
      <c r="D24" s="86">
        <v>78.76</v>
      </c>
      <c r="E24" s="72"/>
    </row>
    <row r="25" spans="1:5">
      <c r="A25" s="84" t="s">
        <v>26</v>
      </c>
      <c r="B25" s="85">
        <v>4</v>
      </c>
      <c r="C25">
        <v>342</v>
      </c>
      <c r="D25" s="86">
        <v>5.92</v>
      </c>
      <c r="E25" s="72"/>
    </row>
    <row r="26" spans="1:5">
      <c r="A26" s="84" t="s">
        <v>27</v>
      </c>
      <c r="B26" s="85">
        <v>1</v>
      </c>
      <c r="C26">
        <v>35</v>
      </c>
      <c r="D26" s="86">
        <v>7.48</v>
      </c>
      <c r="E26" s="72"/>
    </row>
    <row r="27" spans="1:5">
      <c r="A27" s="84" t="s">
        <v>28</v>
      </c>
      <c r="B27" s="85">
        <v>4</v>
      </c>
      <c r="C27">
        <v>337</v>
      </c>
      <c r="D27" s="86">
        <v>28.92</v>
      </c>
      <c r="E27" s="72"/>
    </row>
    <row r="28" spans="1:5">
      <c r="A28" s="84" t="s">
        <v>29</v>
      </c>
      <c r="B28" s="85">
        <v>1</v>
      </c>
      <c r="C28">
        <v>85</v>
      </c>
      <c r="D28" s="86">
        <v>4</v>
      </c>
      <c r="E28" s="72"/>
    </row>
    <row r="29" spans="1:5">
      <c r="A29" s="84" t="s">
        <v>30</v>
      </c>
      <c r="B29" s="85">
        <v>1</v>
      </c>
      <c r="C29">
        <v>5</v>
      </c>
      <c r="D29" s="86">
        <v>5</v>
      </c>
      <c r="E29" s="72"/>
    </row>
    <row r="30" spans="1:5">
      <c r="A30" s="84" t="s">
        <v>31</v>
      </c>
      <c r="B30" s="85">
        <v>4</v>
      </c>
      <c r="C30">
        <v>188</v>
      </c>
      <c r="D30" s="86">
        <v>46.92</v>
      </c>
      <c r="E30" s="72"/>
    </row>
    <row r="31" spans="1:5">
      <c r="A31" s="84" t="s">
        <v>32</v>
      </c>
      <c r="B31" s="85">
        <v>4</v>
      </c>
      <c r="C31">
        <v>331</v>
      </c>
      <c r="D31" s="86">
        <v>47.42</v>
      </c>
      <c r="E31" s="72"/>
    </row>
    <row r="32" spans="1:5">
      <c r="A32" s="84" t="s">
        <v>33</v>
      </c>
      <c r="B32" s="85">
        <v>2</v>
      </c>
      <c r="C32">
        <v>97</v>
      </c>
      <c r="D32" s="86">
        <v>6.96</v>
      </c>
      <c r="E32" s="72"/>
    </row>
    <row r="33" spans="1:5">
      <c r="A33" s="84" t="s">
        <v>34</v>
      </c>
      <c r="B33" s="85">
        <v>3</v>
      </c>
      <c r="C33">
        <v>311</v>
      </c>
      <c r="D33" s="86">
        <v>21</v>
      </c>
      <c r="E33" s="72"/>
    </row>
    <row r="34" spans="1:5">
      <c r="A34" s="84" t="s">
        <v>35</v>
      </c>
      <c r="B34" s="85">
        <v>9</v>
      </c>
      <c r="C34">
        <v>764</v>
      </c>
      <c r="D34" s="86">
        <v>84.32</v>
      </c>
      <c r="E34" s="72"/>
    </row>
    <row r="35" spans="1:5">
      <c r="A35" s="84" t="s">
        <v>36</v>
      </c>
      <c r="B35" s="85">
        <v>10</v>
      </c>
      <c r="C35">
        <v>390</v>
      </c>
      <c r="D35" s="86">
        <v>141.5</v>
      </c>
      <c r="E35" s="72"/>
    </row>
    <row r="36" spans="1:5">
      <c r="A36" s="84" t="s">
        <v>37</v>
      </c>
      <c r="B36" s="85">
        <v>4</v>
      </c>
      <c r="C36">
        <v>146</v>
      </c>
      <c r="D36" s="86">
        <v>41.5</v>
      </c>
      <c r="E36" s="72"/>
    </row>
    <row r="37" spans="1:5">
      <c r="A37" s="84" t="s">
        <v>38</v>
      </c>
      <c r="B37" s="85">
        <v>1</v>
      </c>
      <c r="C37">
        <v>46</v>
      </c>
      <c r="D37" s="86">
        <v>-4</v>
      </c>
      <c r="E37" s="72"/>
    </row>
    <row r="38" spans="1:5">
      <c r="A38" s="84" t="s">
        <v>39</v>
      </c>
      <c r="B38" s="85">
        <v>1</v>
      </c>
      <c r="C38">
        <v>46</v>
      </c>
      <c r="D38" s="86">
        <v>6</v>
      </c>
      <c r="E38" s="72"/>
    </row>
    <row r="39" spans="1:5">
      <c r="A39" s="84" t="s">
        <v>40</v>
      </c>
      <c r="B39" s="85">
        <v>4</v>
      </c>
      <c r="C39">
        <v>174</v>
      </c>
      <c r="D39" s="86">
        <v>43.4</v>
      </c>
      <c r="E39" s="72"/>
    </row>
    <row r="40" spans="1:5">
      <c r="A40" s="84" t="s">
        <v>41</v>
      </c>
      <c r="B40" s="85">
        <v>5</v>
      </c>
      <c r="C40">
        <v>454</v>
      </c>
      <c r="D40" s="86">
        <v>54.4</v>
      </c>
      <c r="E40" s="72"/>
    </row>
    <row r="41" spans="1:5">
      <c r="A41" s="84" t="s">
        <v>42</v>
      </c>
      <c r="B41" s="85">
        <v>6</v>
      </c>
      <c r="C41">
        <v>168</v>
      </c>
      <c r="D41" s="86">
        <v>45</v>
      </c>
      <c r="E41" s="72"/>
    </row>
    <row r="42" spans="1:5">
      <c r="A42" s="84" t="s">
        <v>43</v>
      </c>
      <c r="B42" s="85">
        <v>3</v>
      </c>
      <c r="C42">
        <v>274</v>
      </c>
      <c r="D42" s="86">
        <v>32.6</v>
      </c>
      <c r="E42" s="72"/>
    </row>
    <row r="43" spans="1:5">
      <c r="A43" s="84" t="s">
        <v>44</v>
      </c>
      <c r="B43" s="85">
        <v>3</v>
      </c>
      <c r="C43">
        <v>129</v>
      </c>
      <c r="D43" s="86">
        <v>39.8</v>
      </c>
      <c r="E43" s="72"/>
    </row>
    <row r="44" spans="1:5">
      <c r="A44" s="84" t="s">
        <v>45</v>
      </c>
      <c r="B44" s="85">
        <v>1</v>
      </c>
      <c r="C44">
        <v>89</v>
      </c>
      <c r="D44" s="86">
        <v>8.2</v>
      </c>
      <c r="E44" s="72"/>
    </row>
    <row r="45" spans="1:4">
      <c r="A45" s="84" t="s">
        <v>46</v>
      </c>
      <c r="B45" s="85">
        <v>1</v>
      </c>
      <c r="C45">
        <v>35.8</v>
      </c>
      <c r="D45" s="86">
        <v>1.58</v>
      </c>
    </row>
    <row r="46" spans="1:4">
      <c r="A46" s="84" t="s">
        <v>47</v>
      </c>
      <c r="B46" s="85">
        <v>1</v>
      </c>
      <c r="C46">
        <v>38</v>
      </c>
      <c r="D46" s="86">
        <v>11</v>
      </c>
    </row>
    <row r="47" spans="1:4">
      <c r="A47" s="84" t="s">
        <v>48</v>
      </c>
      <c r="B47" s="85">
        <v>1</v>
      </c>
      <c r="C47">
        <v>39</v>
      </c>
      <c r="D47" s="86">
        <v>16</v>
      </c>
    </row>
    <row r="48" spans="1:4">
      <c r="A48" s="84" t="s">
        <v>49</v>
      </c>
      <c r="B48" s="85">
        <v>2</v>
      </c>
      <c r="C48">
        <v>194</v>
      </c>
      <c r="D48" s="86">
        <v>14</v>
      </c>
    </row>
    <row r="49" spans="1:4">
      <c r="A49" s="84" t="s">
        <v>50</v>
      </c>
      <c r="B49" s="85">
        <v>1</v>
      </c>
      <c r="C49">
        <v>34</v>
      </c>
      <c r="D49" s="86">
        <v>12</v>
      </c>
    </row>
    <row r="50" spans="1:4">
      <c r="A50" s="84" t="s">
        <v>51</v>
      </c>
      <c r="B50" s="85">
        <v>1</v>
      </c>
      <c r="C50">
        <v>95</v>
      </c>
      <c r="D50" s="86">
        <v>13</v>
      </c>
    </row>
    <row r="51" spans="1:4">
      <c r="A51" s="84" t="s">
        <v>52</v>
      </c>
      <c r="B51" s="85">
        <v>8</v>
      </c>
      <c r="C51">
        <v>288</v>
      </c>
      <c r="D51" s="86">
        <v>71</v>
      </c>
    </row>
    <row r="52" spans="1:4">
      <c r="A52" s="87" t="s">
        <v>53</v>
      </c>
      <c r="B52" s="88">
        <v>206</v>
      </c>
      <c r="C52" s="89">
        <v>9318.3</v>
      </c>
      <c r="D52" s="90">
        <v>1466.68</v>
      </c>
    </row>
  </sheetData>
  <pageMargins left="0.699305555555556" right="0.699305555555556" top="0.75" bottom="0.75" header="0.3" footer="0.3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5"/>
  <sheetViews>
    <sheetView workbookViewId="0">
      <selection activeCell="M1" sqref="M1"/>
    </sheetView>
  </sheetViews>
  <sheetFormatPr defaultColWidth="9" defaultRowHeight="13.5"/>
  <cols>
    <col min="1" max="1" width="9.125"/>
  </cols>
  <sheetData>
    <row r="1" ht="14.25" customHeight="1" spans="1:13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1" t="s">
        <v>67</v>
      </c>
      <c r="I1" s="2" t="s">
        <v>68</v>
      </c>
      <c r="J1" s="2" t="s">
        <v>68</v>
      </c>
      <c r="M1" s="7" t="s">
        <v>105</v>
      </c>
    </row>
    <row r="2" spans="1:10">
      <c r="A2" s="16">
        <v>41629</v>
      </c>
      <c r="B2" s="5" t="s">
        <v>141</v>
      </c>
      <c r="C2" s="5" t="s">
        <v>121</v>
      </c>
      <c r="D2" s="17">
        <v>12.22</v>
      </c>
      <c r="E2" s="18">
        <v>1</v>
      </c>
      <c r="F2" s="17">
        <v>35.8</v>
      </c>
      <c r="G2" s="17">
        <v>35.8</v>
      </c>
      <c r="H2" s="17">
        <v>22</v>
      </c>
      <c r="I2" s="8">
        <f>G2-D2*E2-H2</f>
        <v>1.58</v>
      </c>
      <c r="J2" s="20">
        <f>I2/(D2*E2)</f>
        <v>0.129296235679214</v>
      </c>
    </row>
    <row r="3" spans="1:9">
      <c r="A3" s="16"/>
      <c r="B3" s="5"/>
      <c r="C3" s="5"/>
      <c r="D3" s="17"/>
      <c r="E3" s="18"/>
      <c r="F3" s="17"/>
      <c r="G3" s="17"/>
      <c r="H3" s="8"/>
      <c r="I3" s="20"/>
    </row>
    <row r="4" spans="7:9">
      <c r="G4" s="17"/>
      <c r="H4" s="8"/>
      <c r="I4" s="20"/>
    </row>
    <row r="5" spans="7:9">
      <c r="G5" s="17"/>
      <c r="H5" s="8"/>
      <c r="I5" s="20"/>
    </row>
    <row r="6" spans="7:9">
      <c r="G6" s="17"/>
      <c r="H6" s="8"/>
      <c r="I6" s="20"/>
    </row>
    <row r="7" spans="7:9">
      <c r="G7" s="17"/>
      <c r="H7" s="8"/>
      <c r="I7" s="20"/>
    </row>
    <row r="8" spans="7:9">
      <c r="G8" s="17"/>
      <c r="H8" s="8"/>
      <c r="I8" s="20"/>
    </row>
    <row r="9" spans="7:9">
      <c r="G9" s="17"/>
      <c r="H9" s="8"/>
      <c r="I9" s="20"/>
    </row>
    <row r="10" spans="7:9">
      <c r="G10" s="17"/>
      <c r="H10" s="8"/>
      <c r="I10" s="20"/>
    </row>
    <row r="15" s="11" customFormat="1" ht="14.25" spans="1:9">
      <c r="A15" s="12" t="s">
        <v>115</v>
      </c>
      <c r="B15" s="12"/>
      <c r="C15" s="12"/>
      <c r="D15" s="12"/>
      <c r="E15" s="12"/>
      <c r="F15" s="12"/>
      <c r="G15" s="13">
        <f>SUM(G2:G14)</f>
        <v>35.8</v>
      </c>
      <c r="H15" s="13">
        <f>SUM(H2:H14)</f>
        <v>22</v>
      </c>
      <c r="I15" s="12"/>
    </row>
  </sheetData>
  <hyperlinks>
    <hyperlink ref="M1" location="list!A1" display="返回首页"/>
  </hyperlinks>
  <pageMargins left="0.699305555555556" right="0.699305555555556" top="0.75" bottom="0.75" header="0.3" footer="0.3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5"/>
  <sheetViews>
    <sheetView workbookViewId="0">
      <selection activeCell="A2" sqref="2:2"/>
    </sheetView>
  </sheetViews>
  <sheetFormatPr defaultColWidth="9" defaultRowHeight="13.5"/>
  <cols>
    <col min="1" max="1" width="9.25" customWidth="1"/>
  </cols>
  <sheetData>
    <row r="1" ht="14.25" customHeight="1" spans="1:13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2" t="s">
        <v>68</v>
      </c>
      <c r="I1" s="2" t="s">
        <v>68</v>
      </c>
      <c r="J1" s="21"/>
      <c r="M1" s="19" t="s">
        <v>105</v>
      </c>
    </row>
    <row r="2" spans="1:10">
      <c r="A2" s="16">
        <v>41572</v>
      </c>
      <c r="B2" s="5" t="s">
        <v>142</v>
      </c>
      <c r="C2" s="5" t="s">
        <v>121</v>
      </c>
      <c r="D2" s="17">
        <v>13.22</v>
      </c>
      <c r="E2" s="18">
        <v>1</v>
      </c>
      <c r="F2" s="17">
        <v>22</v>
      </c>
      <c r="G2" s="17">
        <f>F2*E2</f>
        <v>22</v>
      </c>
      <c r="H2" s="8">
        <f>G2-D2*E2</f>
        <v>8.78</v>
      </c>
      <c r="I2" s="20">
        <f>(F2-D2)/D2</f>
        <v>0.664145234493192</v>
      </c>
      <c r="J2" t="s">
        <v>87</v>
      </c>
    </row>
    <row r="3" spans="1:10">
      <c r="A3" s="16">
        <v>41603</v>
      </c>
      <c r="B3" s="5" t="s">
        <v>142</v>
      </c>
      <c r="C3" s="5" t="s">
        <v>121</v>
      </c>
      <c r="D3" s="17">
        <v>13.22</v>
      </c>
      <c r="E3" s="18">
        <v>1</v>
      </c>
      <c r="F3" s="17">
        <v>19</v>
      </c>
      <c r="G3" s="17">
        <f>F3*E3</f>
        <v>19</v>
      </c>
      <c r="H3" s="8">
        <f>G3-D3*E3</f>
        <v>5.78</v>
      </c>
      <c r="I3" s="20">
        <f>(F3-D3)/D3</f>
        <v>0.437216338880484</v>
      </c>
      <c r="J3" t="s">
        <v>92</v>
      </c>
    </row>
    <row r="4" spans="7:9">
      <c r="G4" s="17"/>
      <c r="H4" s="8"/>
      <c r="I4" s="20"/>
    </row>
    <row r="5" spans="7:9">
      <c r="G5" s="17"/>
      <c r="H5" s="8"/>
      <c r="I5" s="20"/>
    </row>
    <row r="6" spans="7:9">
      <c r="G6" s="17"/>
      <c r="H6" s="8"/>
      <c r="I6" s="20"/>
    </row>
    <row r="7" spans="7:9">
      <c r="G7" s="17"/>
      <c r="H7" s="8"/>
      <c r="I7" s="20"/>
    </row>
    <row r="8" spans="7:9">
      <c r="G8" s="17"/>
      <c r="H8" s="8"/>
      <c r="I8" s="20"/>
    </row>
    <row r="9" spans="7:9">
      <c r="G9" s="17"/>
      <c r="H9" s="8"/>
      <c r="I9" s="20"/>
    </row>
    <row r="10" spans="7:9">
      <c r="G10" s="17"/>
      <c r="H10" s="8"/>
      <c r="I10" s="20"/>
    </row>
    <row r="15" s="11" customFormat="1" ht="14.25" spans="1:9">
      <c r="A15" s="12" t="s">
        <v>115</v>
      </c>
      <c r="B15" s="12"/>
      <c r="C15" s="12"/>
      <c r="D15" s="12"/>
      <c r="E15" s="12"/>
      <c r="F15" s="12"/>
      <c r="G15" s="13">
        <f>SUM(G2:G14)</f>
        <v>41</v>
      </c>
      <c r="H15" s="13">
        <f>SUM(H2:H14)</f>
        <v>14.56</v>
      </c>
      <c r="I15" s="12"/>
    </row>
  </sheetData>
  <hyperlinks>
    <hyperlink ref="M1" location="list!A1" display="返回首页"/>
  </hyperlinks>
  <pageMargins left="0.699305555555556" right="0.699305555555556" top="0.75" bottom="0.75" header="0.3" footer="0.3"/>
  <pageSetup paperSize="9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5"/>
  <sheetViews>
    <sheetView workbookViewId="0">
      <selection activeCell="K8" sqref="K8"/>
    </sheetView>
  </sheetViews>
  <sheetFormatPr defaultColWidth="9" defaultRowHeight="13.5"/>
  <cols>
    <col min="1" max="1" width="9.125"/>
    <col min="2" max="2" width="5.375" customWidth="1"/>
  </cols>
  <sheetData>
    <row r="1" ht="14.25" customHeight="1" spans="1:13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1" t="s">
        <v>67</v>
      </c>
      <c r="I1" s="2" t="s">
        <v>68</v>
      </c>
      <c r="J1" s="2" t="s">
        <v>68</v>
      </c>
      <c r="M1" s="19" t="s">
        <v>105</v>
      </c>
    </row>
    <row r="2" spans="1:12">
      <c r="A2" s="3">
        <v>41595</v>
      </c>
      <c r="B2" s="4" t="s">
        <v>126</v>
      </c>
      <c r="C2" s="6" t="s">
        <v>121</v>
      </c>
      <c r="D2" s="6">
        <v>11.92</v>
      </c>
      <c r="E2" s="4">
        <v>1</v>
      </c>
      <c r="F2" s="6">
        <v>18</v>
      </c>
      <c r="G2" s="17">
        <f>F2*E2</f>
        <v>18</v>
      </c>
      <c r="H2" s="17">
        <v>0</v>
      </c>
      <c r="I2" s="8">
        <f>G2-D2*E2</f>
        <v>6.08</v>
      </c>
      <c r="J2" s="20">
        <f>I2/(D2*E2+H2)</f>
        <v>0.51006711409396</v>
      </c>
      <c r="K2" s="10" t="s">
        <v>72</v>
      </c>
      <c r="L2" s="22" t="s">
        <v>76</v>
      </c>
    </row>
    <row r="3" spans="1:12">
      <c r="A3" s="16">
        <v>41578</v>
      </c>
      <c r="B3" s="5" t="s">
        <v>142</v>
      </c>
      <c r="C3" s="5"/>
      <c r="D3" s="17">
        <v>11.92</v>
      </c>
      <c r="E3" s="5">
        <v>1</v>
      </c>
      <c r="F3" s="17">
        <v>17</v>
      </c>
      <c r="G3" s="17">
        <f>F3*E3</f>
        <v>17</v>
      </c>
      <c r="H3" s="17">
        <v>0</v>
      </c>
      <c r="I3" s="8">
        <f>G3-D3*E3-H3</f>
        <v>5.08</v>
      </c>
      <c r="J3" s="9">
        <f>I3/(D3*E3)</f>
        <v>0.426174496644295</v>
      </c>
      <c r="K3" s="10" t="s">
        <v>72</v>
      </c>
      <c r="L3" t="s">
        <v>81</v>
      </c>
    </row>
    <row r="4" spans="7:9">
      <c r="G4" s="17"/>
      <c r="H4" s="8"/>
      <c r="I4" s="20"/>
    </row>
    <row r="5" spans="7:9">
      <c r="G5" s="17"/>
      <c r="H5" s="8"/>
      <c r="I5" s="20"/>
    </row>
    <row r="6" spans="7:9">
      <c r="G6" s="17"/>
      <c r="H6" s="8"/>
      <c r="I6" s="20"/>
    </row>
    <row r="7" spans="7:9">
      <c r="G7" s="17"/>
      <c r="H7" s="8"/>
      <c r="I7" s="20"/>
    </row>
    <row r="8" spans="7:9">
      <c r="G8" s="17"/>
      <c r="H8" s="8"/>
      <c r="I8" s="20"/>
    </row>
    <row r="9" spans="7:9">
      <c r="G9" s="17"/>
      <c r="H9" s="8"/>
      <c r="I9" s="20"/>
    </row>
    <row r="10" spans="7:9">
      <c r="G10" s="17"/>
      <c r="H10" s="8"/>
      <c r="I10" s="20"/>
    </row>
    <row r="15" s="11" customFormat="1" ht="14.25" spans="1:9">
      <c r="A15" s="12" t="s">
        <v>115</v>
      </c>
      <c r="B15" s="12"/>
      <c r="C15" s="12"/>
      <c r="D15" s="12"/>
      <c r="E15" s="12"/>
      <c r="F15" s="12"/>
      <c r="G15" s="13">
        <f>SUM(G2:G14)</f>
        <v>35</v>
      </c>
      <c r="H15" s="13">
        <f>SUM(H2:H14)</f>
        <v>0</v>
      </c>
      <c r="I15" s="12"/>
    </row>
  </sheetData>
  <hyperlinks>
    <hyperlink ref="M1" location="list!A1" display="返回首页"/>
  </hyperlinks>
  <pageMargins left="0.699305555555556" right="0.699305555555556" top="0.75" bottom="0.75" header="0.3" footer="0.3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5"/>
  <sheetViews>
    <sheetView workbookViewId="0">
      <selection activeCell="J11" sqref="J10:J11"/>
    </sheetView>
  </sheetViews>
  <sheetFormatPr defaultColWidth="9" defaultRowHeight="13.5"/>
  <cols>
    <col min="1" max="1" width="9.25" customWidth="1"/>
  </cols>
  <sheetData>
    <row r="1" ht="14.25" customHeight="1" spans="1:14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1" t="s">
        <v>67</v>
      </c>
      <c r="I1" s="2" t="s">
        <v>68</v>
      </c>
      <c r="J1" s="2" t="s">
        <v>68</v>
      </c>
      <c r="N1" s="7" t="s">
        <v>105</v>
      </c>
    </row>
    <row r="2" spans="1:11">
      <c r="A2" s="16">
        <v>41576</v>
      </c>
      <c r="B2" s="5" t="s">
        <v>143</v>
      </c>
      <c r="C2" s="5" t="s">
        <v>144</v>
      </c>
      <c r="D2" s="17">
        <v>30</v>
      </c>
      <c r="E2" s="18">
        <v>1</v>
      </c>
      <c r="F2" s="17">
        <v>49</v>
      </c>
      <c r="G2" s="17">
        <f>F2*E2</f>
        <v>49</v>
      </c>
      <c r="H2" s="17">
        <v>10</v>
      </c>
      <c r="I2" s="8">
        <f>G2-D2*E2-H2</f>
        <v>9</v>
      </c>
      <c r="J2" s="20">
        <f>(F2-D2-H2)/D2</f>
        <v>0.3</v>
      </c>
      <c r="K2" t="s">
        <v>75</v>
      </c>
    </row>
    <row r="3" spans="1:11">
      <c r="A3" s="16">
        <v>41595</v>
      </c>
      <c r="B3" s="5" t="s">
        <v>143</v>
      </c>
      <c r="C3" s="5" t="s">
        <v>144</v>
      </c>
      <c r="D3" s="17">
        <v>30</v>
      </c>
      <c r="E3" s="18">
        <v>1</v>
      </c>
      <c r="F3" s="17">
        <v>44</v>
      </c>
      <c r="G3" s="17">
        <v>44</v>
      </c>
      <c r="H3" s="17">
        <v>2</v>
      </c>
      <c r="I3" s="8">
        <f>G3-D3*E3-H3</f>
        <v>12</v>
      </c>
      <c r="J3" s="20">
        <f>(F3-D3-H3)/D3</f>
        <v>0.4</v>
      </c>
      <c r="K3" t="s">
        <v>76</v>
      </c>
    </row>
    <row r="4" spans="7:9">
      <c r="G4" s="17"/>
      <c r="H4" s="8"/>
      <c r="I4" s="20"/>
    </row>
    <row r="5" spans="7:9">
      <c r="G5" s="17"/>
      <c r="H5" s="8"/>
      <c r="I5" s="20"/>
    </row>
    <row r="6" spans="7:9">
      <c r="G6" s="17"/>
      <c r="H6" s="8"/>
      <c r="I6" s="20"/>
    </row>
    <row r="7" spans="7:9">
      <c r="G7" s="17"/>
      <c r="H7" s="8"/>
      <c r="I7" s="20"/>
    </row>
    <row r="8" spans="7:9">
      <c r="G8" s="17"/>
      <c r="H8" s="8"/>
      <c r="I8" s="20"/>
    </row>
    <row r="9" spans="7:9">
      <c r="G9" s="17"/>
      <c r="H9" s="8"/>
      <c r="I9" s="20"/>
    </row>
    <row r="10" spans="7:9">
      <c r="G10" s="17"/>
      <c r="H10" s="8"/>
      <c r="I10" s="20"/>
    </row>
    <row r="15" s="11" customFormat="1" ht="14.25" spans="1:9">
      <c r="A15" s="12" t="s">
        <v>115</v>
      </c>
      <c r="B15" s="12"/>
      <c r="C15" s="12"/>
      <c r="D15" s="12"/>
      <c r="E15" s="12"/>
      <c r="F15" s="12"/>
      <c r="G15" s="13">
        <f>SUM(G2:G14)</f>
        <v>93</v>
      </c>
      <c r="H15" s="13">
        <f>SUM(H2:H14)</f>
        <v>12</v>
      </c>
      <c r="I15" s="12"/>
    </row>
  </sheetData>
  <hyperlinks>
    <hyperlink ref="N1" location="list!A1" display="返回首页"/>
  </hyperlinks>
  <pageMargins left="0.699305555555556" right="0.699305555555556" top="0.75" bottom="0.75" header="0.3" footer="0.3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4"/>
  <sheetViews>
    <sheetView workbookViewId="0">
      <selection activeCell="G14" sqref="G14"/>
    </sheetView>
  </sheetViews>
  <sheetFormatPr defaultColWidth="9" defaultRowHeight="13.5"/>
  <cols>
    <col min="1" max="1" width="9.25" customWidth="1"/>
    <col min="2" max="2" width="11" customWidth="1"/>
    <col min="7" max="7" width="9.25"/>
  </cols>
  <sheetData>
    <row r="1" ht="14.25" customHeight="1" spans="1:14">
      <c r="A1" s="1" t="s">
        <v>0</v>
      </c>
      <c r="B1" s="1" t="s">
        <v>62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1" t="s">
        <v>67</v>
      </c>
      <c r="I1" s="2" t="s">
        <v>68</v>
      </c>
      <c r="J1" s="2" t="s">
        <v>68</v>
      </c>
      <c r="K1" s="21"/>
      <c r="N1" s="7" t="s">
        <v>105</v>
      </c>
    </row>
    <row r="2" spans="1:10">
      <c r="A2" s="16">
        <v>41574</v>
      </c>
      <c r="B2" s="5" t="s">
        <v>12</v>
      </c>
      <c r="C2" s="5" t="s">
        <v>145</v>
      </c>
      <c r="D2" s="17">
        <v>40</v>
      </c>
      <c r="E2" s="18">
        <v>1</v>
      </c>
      <c r="F2" s="17">
        <v>55</v>
      </c>
      <c r="G2" s="17">
        <f>F2*E2</f>
        <v>55</v>
      </c>
      <c r="H2" s="17">
        <v>12</v>
      </c>
      <c r="I2" s="8">
        <f t="shared" ref="I2:I7" si="0">G2-D2*E2-H2</f>
        <v>3</v>
      </c>
      <c r="J2" s="20">
        <f t="shared" ref="J2:J7" si="1">(F2-D2-H2)/D2</f>
        <v>0.075</v>
      </c>
    </row>
    <row r="3" spans="1:10">
      <c r="A3" s="16">
        <v>41575</v>
      </c>
      <c r="B3" s="5" t="s">
        <v>12</v>
      </c>
      <c r="C3" s="5" t="s">
        <v>145</v>
      </c>
      <c r="D3" s="17">
        <v>40</v>
      </c>
      <c r="E3" s="18">
        <v>1</v>
      </c>
      <c r="F3" s="17">
        <v>55</v>
      </c>
      <c r="G3" s="17">
        <f t="shared" ref="G3:G5" si="2">F3*E3</f>
        <v>55</v>
      </c>
      <c r="H3" s="17">
        <v>7</v>
      </c>
      <c r="I3" s="8">
        <f>G3-D3*E3-H3</f>
        <v>8</v>
      </c>
      <c r="J3" s="20">
        <f>(F3-D3-H3)/D3</f>
        <v>0.2</v>
      </c>
    </row>
    <row r="4" spans="1:11">
      <c r="A4" s="16">
        <v>41576</v>
      </c>
      <c r="B4" s="5" t="s">
        <v>146</v>
      </c>
      <c r="C4" s="5" t="s">
        <v>145</v>
      </c>
      <c r="D4" s="17">
        <v>50</v>
      </c>
      <c r="E4" s="18">
        <v>1</v>
      </c>
      <c r="F4" s="17">
        <v>55</v>
      </c>
      <c r="G4" s="17">
        <f>F4*E4</f>
        <v>55</v>
      </c>
      <c r="H4" s="17">
        <v>7</v>
      </c>
      <c r="I4" s="8">
        <f>G4-D4*E4-H4</f>
        <v>-2</v>
      </c>
      <c r="J4" s="20">
        <f>(F4-D4-H4)/D4</f>
        <v>-0.04</v>
      </c>
      <c r="K4" t="s">
        <v>76</v>
      </c>
    </row>
    <row r="5" spans="1:11">
      <c r="A5" s="16">
        <v>41583</v>
      </c>
      <c r="B5" s="5" t="s">
        <v>30</v>
      </c>
      <c r="C5" s="5" t="s">
        <v>144</v>
      </c>
      <c r="D5" s="17">
        <v>0</v>
      </c>
      <c r="E5" s="18">
        <v>1</v>
      </c>
      <c r="F5" s="17">
        <v>5</v>
      </c>
      <c r="G5" s="17">
        <v>5</v>
      </c>
      <c r="H5" s="17">
        <v>0</v>
      </c>
      <c r="I5" s="8">
        <f>G5-D5*E5-H5</f>
        <v>5</v>
      </c>
      <c r="J5" s="20" t="e">
        <f>(F5-D5-H5)/D5</f>
        <v>#DIV/0!</v>
      </c>
      <c r="K5" t="s">
        <v>147</v>
      </c>
    </row>
    <row r="6" spans="1:11">
      <c r="A6" s="3">
        <v>41608</v>
      </c>
      <c r="B6" s="5" t="s">
        <v>146</v>
      </c>
      <c r="C6" s="5" t="s">
        <v>145</v>
      </c>
      <c r="D6" s="17">
        <v>50</v>
      </c>
      <c r="E6" s="18">
        <v>1</v>
      </c>
      <c r="F6" s="17">
        <v>61</v>
      </c>
      <c r="G6" s="17">
        <v>61</v>
      </c>
      <c r="H6" s="17">
        <v>5</v>
      </c>
      <c r="I6" s="8">
        <f>G6-D6*E6-H6</f>
        <v>6</v>
      </c>
      <c r="J6" s="20">
        <f>(F6-D6-H6)/D6</f>
        <v>0.12</v>
      </c>
      <c r="K6" t="s">
        <v>75</v>
      </c>
    </row>
    <row r="7" spans="1:11">
      <c r="A7" s="3">
        <v>41591</v>
      </c>
      <c r="B7" s="5" t="s">
        <v>146</v>
      </c>
      <c r="C7" s="5" t="s">
        <v>144</v>
      </c>
      <c r="D7" s="17">
        <v>50</v>
      </c>
      <c r="E7" s="18">
        <v>1</v>
      </c>
      <c r="F7" s="17">
        <v>55</v>
      </c>
      <c r="G7" s="17">
        <v>55</v>
      </c>
      <c r="H7" s="17">
        <v>0</v>
      </c>
      <c r="I7" s="8">
        <f>G7-D7*E7-H7</f>
        <v>5</v>
      </c>
      <c r="J7" s="20">
        <f>(F7-D7-H7)/D7</f>
        <v>0.1</v>
      </c>
      <c r="K7" t="s">
        <v>76</v>
      </c>
    </row>
    <row r="8" spans="7:10">
      <c r="G8" s="17"/>
      <c r="H8" s="17"/>
      <c r="I8" s="8"/>
      <c r="J8" s="20"/>
    </row>
    <row r="9" spans="7:10">
      <c r="G9" s="17"/>
      <c r="H9" s="17"/>
      <c r="I9" s="8"/>
      <c r="J9" s="20"/>
    </row>
    <row r="14" s="11" customFormat="1" ht="14.25" spans="1:10">
      <c r="A14" s="12" t="s">
        <v>115</v>
      </c>
      <c r="B14" s="12"/>
      <c r="C14" s="12"/>
      <c r="D14" s="12"/>
      <c r="E14" s="12"/>
      <c r="F14" s="12"/>
      <c r="G14" s="13">
        <f>SUM(G2:G13)</f>
        <v>286</v>
      </c>
      <c r="H14" s="13"/>
      <c r="I14" s="13">
        <f>SUM(I2:I13)</f>
        <v>25</v>
      </c>
      <c r="J14" s="12"/>
    </row>
  </sheetData>
  <hyperlinks>
    <hyperlink ref="N1" location="list!A1" display="返回首页"/>
  </hyperlinks>
  <pageMargins left="0.699305555555556" right="0.699305555555556" top="0.75" bottom="0.75" header="0.3" footer="0.3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48"/>
  <sheetViews>
    <sheetView topLeftCell="A15" workbookViewId="0">
      <selection activeCell="D42" sqref="D42"/>
    </sheetView>
  </sheetViews>
  <sheetFormatPr defaultColWidth="9" defaultRowHeight="13.5"/>
  <cols>
    <col min="1" max="1" width="9.25" customWidth="1"/>
    <col min="2" max="2" width="13.5" customWidth="1"/>
    <col min="4" max="4" width="13.25" customWidth="1"/>
    <col min="6" max="6" width="9.25"/>
    <col min="7" max="7" width="11.625" customWidth="1"/>
    <col min="8" max="10" width="9.25"/>
  </cols>
  <sheetData>
    <row r="1" ht="14.25" customHeight="1" spans="1:13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1" t="s">
        <v>67</v>
      </c>
      <c r="I1" s="2" t="s">
        <v>68</v>
      </c>
      <c r="J1" s="2" t="s">
        <v>68</v>
      </c>
      <c r="M1" s="7" t="s">
        <v>105</v>
      </c>
    </row>
    <row r="2" spans="1:11">
      <c r="A2" s="16">
        <v>41575</v>
      </c>
      <c r="B2" s="5" t="s">
        <v>35</v>
      </c>
      <c r="C2" s="5" t="s">
        <v>148</v>
      </c>
      <c r="D2" s="17">
        <v>68.52</v>
      </c>
      <c r="E2" s="18">
        <v>1</v>
      </c>
      <c r="F2" s="17">
        <v>79</v>
      </c>
      <c r="G2" s="17">
        <f>F2*E2</f>
        <v>79</v>
      </c>
      <c r="H2" s="8">
        <v>7</v>
      </c>
      <c r="I2" s="8">
        <f t="shared" ref="I2:I6" si="0">G2-D2*E2-H2</f>
        <v>3.48</v>
      </c>
      <c r="J2" s="20">
        <f t="shared" ref="J2:J9" si="1">(F2-D2-H2)/D2</f>
        <v>0.0507880910683013</v>
      </c>
      <c r="K2" t="s">
        <v>77</v>
      </c>
    </row>
    <row r="3" spans="1:11">
      <c r="A3" s="16">
        <v>41575</v>
      </c>
      <c r="B3" s="5" t="s">
        <v>35</v>
      </c>
      <c r="C3" s="5" t="s">
        <v>149</v>
      </c>
      <c r="D3" s="17">
        <v>68.52</v>
      </c>
      <c r="E3" s="18">
        <v>1</v>
      </c>
      <c r="F3" s="17">
        <v>85</v>
      </c>
      <c r="G3" s="17">
        <f t="shared" ref="G3:G9" si="2">F3*E3</f>
        <v>85</v>
      </c>
      <c r="H3" s="8">
        <v>20</v>
      </c>
      <c r="I3" s="8">
        <f>G3-D3*E3-H3</f>
        <v>-3.52</v>
      </c>
      <c r="J3" s="20">
        <f>(F3-D3-H3)/D3</f>
        <v>-0.0513718622300058</v>
      </c>
      <c r="K3" t="s">
        <v>80</v>
      </c>
    </row>
    <row r="4" spans="1:11">
      <c r="A4" s="16">
        <v>41577</v>
      </c>
      <c r="B4" s="5" t="s">
        <v>19</v>
      </c>
      <c r="C4" s="5" t="s">
        <v>148</v>
      </c>
      <c r="D4" s="17">
        <v>68.52</v>
      </c>
      <c r="E4" s="18">
        <v>1</v>
      </c>
      <c r="F4" s="17">
        <v>85</v>
      </c>
      <c r="G4" s="17">
        <f>F4*E4</f>
        <v>85</v>
      </c>
      <c r="H4" s="8">
        <v>12</v>
      </c>
      <c r="I4" s="8">
        <f>G4-D4*E4-H4</f>
        <v>4.48</v>
      </c>
      <c r="J4" s="20">
        <f>(F4-D4-H4)/D4</f>
        <v>0.0653823701109166</v>
      </c>
      <c r="K4" t="s">
        <v>81</v>
      </c>
    </row>
    <row r="5" spans="1:11">
      <c r="A5" s="16">
        <v>41577</v>
      </c>
      <c r="B5" s="5" t="s">
        <v>35</v>
      </c>
      <c r="C5" s="5" t="s">
        <v>149</v>
      </c>
      <c r="D5" s="17">
        <v>68.52</v>
      </c>
      <c r="E5" s="18">
        <v>1</v>
      </c>
      <c r="F5" s="17">
        <v>85</v>
      </c>
      <c r="G5" s="17">
        <f>F5*E5</f>
        <v>85</v>
      </c>
      <c r="H5" s="8">
        <v>12</v>
      </c>
      <c r="I5" s="8">
        <f>G5-D5*E5-H5</f>
        <v>4.48</v>
      </c>
      <c r="J5" s="20">
        <f>(F5-D5-H5)/D5</f>
        <v>0.0653823701109166</v>
      </c>
      <c r="K5" t="s">
        <v>81</v>
      </c>
    </row>
    <row r="6" spans="1:11">
      <c r="A6" s="16">
        <v>41582</v>
      </c>
      <c r="B6" s="5" t="s">
        <v>28</v>
      </c>
      <c r="C6" s="5" t="s">
        <v>149</v>
      </c>
      <c r="D6" s="17">
        <v>74.52</v>
      </c>
      <c r="E6" s="18">
        <v>1</v>
      </c>
      <c r="F6" s="17">
        <v>80</v>
      </c>
      <c r="G6" s="17">
        <f>F6*E6</f>
        <v>80</v>
      </c>
      <c r="H6" s="8">
        <v>0</v>
      </c>
      <c r="I6" s="8">
        <f>G6-D6*E6-H6</f>
        <v>5.48</v>
      </c>
      <c r="J6" s="20">
        <f>(F6-D6-H6)/D6</f>
        <v>0.0735373054213635</v>
      </c>
      <c r="K6" t="s">
        <v>84</v>
      </c>
    </row>
    <row r="7" s="15" customFormat="1" spans="1:12">
      <c r="A7" s="27">
        <v>41582</v>
      </c>
      <c r="B7" s="4" t="s">
        <v>26</v>
      </c>
      <c r="C7" s="4" t="s">
        <v>149</v>
      </c>
      <c r="D7" s="6">
        <v>74.52</v>
      </c>
      <c r="E7" s="23">
        <v>1</v>
      </c>
      <c r="F7" s="6">
        <v>85</v>
      </c>
      <c r="G7" s="6">
        <f>F7*E7</f>
        <v>85</v>
      </c>
      <c r="H7" s="8">
        <v>25</v>
      </c>
      <c r="I7" s="24">
        <f t="shared" ref="I7:I8" si="3">G7-D7*E7-H7</f>
        <v>-14.52</v>
      </c>
      <c r="J7" s="9">
        <f>(F7-D7-H7)/D7</f>
        <v>-0.194847020933977</v>
      </c>
      <c r="K7" s="15" t="s">
        <v>83</v>
      </c>
      <c r="L7"/>
    </row>
    <row r="8" spans="1:11">
      <c r="A8" s="16">
        <v>41582</v>
      </c>
      <c r="B8" s="5" t="s">
        <v>19</v>
      </c>
      <c r="C8" s="5" t="s">
        <v>149</v>
      </c>
      <c r="D8" s="17">
        <v>68.52</v>
      </c>
      <c r="E8" s="18">
        <v>1</v>
      </c>
      <c r="F8" s="17">
        <v>80</v>
      </c>
      <c r="G8" s="17">
        <f>F8*E8</f>
        <v>80</v>
      </c>
      <c r="H8" s="8">
        <v>0</v>
      </c>
      <c r="I8" s="8">
        <f>G8-D8*E8-H8</f>
        <v>11.48</v>
      </c>
      <c r="J8" s="20">
        <f>(F8-D8-H8)/D8</f>
        <v>0.167542323409224</v>
      </c>
      <c r="K8" t="s">
        <v>84</v>
      </c>
    </row>
    <row r="9" s="15" customFormat="1" spans="1:11">
      <c r="A9" s="27">
        <v>41582</v>
      </c>
      <c r="B9" s="4" t="s">
        <v>150</v>
      </c>
      <c r="C9" s="4" t="s">
        <v>145</v>
      </c>
      <c r="D9" s="6">
        <v>81</v>
      </c>
      <c r="E9" s="23">
        <v>1</v>
      </c>
      <c r="F9" s="6">
        <v>85</v>
      </c>
      <c r="G9" s="6">
        <f>F9*E9</f>
        <v>85</v>
      </c>
      <c r="H9" s="24">
        <v>0</v>
      </c>
      <c r="I9" s="24">
        <f t="shared" ref="I9:I12" si="4">G9-D9*E9-H9</f>
        <v>4</v>
      </c>
      <c r="J9" s="9">
        <f>(F9-D9-H9)/D9</f>
        <v>0.0493827160493827</v>
      </c>
      <c r="K9" s="15" t="s">
        <v>85</v>
      </c>
    </row>
    <row r="10" s="15" customFormat="1" spans="1:11">
      <c r="A10" s="27">
        <v>41586</v>
      </c>
      <c r="B10" s="4" t="s">
        <v>19</v>
      </c>
      <c r="C10" s="4" t="s">
        <v>149</v>
      </c>
      <c r="D10" s="6">
        <v>68.52</v>
      </c>
      <c r="E10" s="23">
        <v>1</v>
      </c>
      <c r="F10" s="6">
        <v>80</v>
      </c>
      <c r="G10" s="6">
        <f t="shared" ref="G10:G13" si="5">F10*E10</f>
        <v>80</v>
      </c>
      <c r="H10" s="24">
        <v>0</v>
      </c>
      <c r="I10" s="24">
        <f>G10-D10*E10-H10</f>
        <v>11.48</v>
      </c>
      <c r="J10" s="9">
        <f t="shared" ref="J10:J12" si="6">(F10-D10-H10)/D10</f>
        <v>0.167542323409224</v>
      </c>
      <c r="K10" s="15" t="s">
        <v>87</v>
      </c>
    </row>
    <row r="11" s="15" customFormat="1" spans="1:11">
      <c r="A11" s="27">
        <v>41586</v>
      </c>
      <c r="B11" s="4" t="s">
        <v>32</v>
      </c>
      <c r="C11" s="4" t="s">
        <v>149</v>
      </c>
      <c r="D11" s="6">
        <v>68.52</v>
      </c>
      <c r="E11" s="23">
        <v>1</v>
      </c>
      <c r="F11" s="6">
        <v>80</v>
      </c>
      <c r="G11" s="6">
        <f t="shared" ref="G11:G13" si="7">F11*E11</f>
        <v>80</v>
      </c>
      <c r="H11" s="24">
        <v>0</v>
      </c>
      <c r="I11" s="24">
        <f t="shared" ref="I11:I12" si="8">G11-D11*E11-H11</f>
        <v>11.48</v>
      </c>
      <c r="J11" s="9">
        <f t="shared" ref="J11:J12" si="9">(F11-D11-H11)/D11</f>
        <v>0.167542323409224</v>
      </c>
      <c r="K11" s="15" t="s">
        <v>87</v>
      </c>
    </row>
    <row r="12" s="25" customFormat="1" spans="1:12">
      <c r="A12" s="28">
        <v>41589</v>
      </c>
      <c r="B12" s="29" t="s">
        <v>19</v>
      </c>
      <c r="C12" s="29" t="s">
        <v>148</v>
      </c>
      <c r="D12" s="30">
        <v>68.52</v>
      </c>
      <c r="E12" s="31">
        <v>1</v>
      </c>
      <c r="F12" s="30">
        <v>86</v>
      </c>
      <c r="G12" s="30">
        <f>F12*E12</f>
        <v>86</v>
      </c>
      <c r="H12" s="32">
        <v>0</v>
      </c>
      <c r="I12" s="32">
        <f>G12-D12*E12-H12</f>
        <v>17.48</v>
      </c>
      <c r="J12" s="38">
        <f>(F12-D12-H12)/D12</f>
        <v>0.255107997664915</v>
      </c>
      <c r="K12" s="25" t="s">
        <v>76</v>
      </c>
      <c r="L12" s="25" t="s">
        <v>151</v>
      </c>
    </row>
    <row r="13" spans="1:11">
      <c r="A13" s="16">
        <v>41591</v>
      </c>
      <c r="B13" s="5" t="s">
        <v>32</v>
      </c>
      <c r="C13" s="5" t="s">
        <v>149</v>
      </c>
      <c r="D13" s="17">
        <v>68.52</v>
      </c>
      <c r="E13" s="18">
        <v>1</v>
      </c>
      <c r="F13" s="17">
        <v>80</v>
      </c>
      <c r="G13" s="17">
        <f>F13*E13</f>
        <v>80</v>
      </c>
      <c r="H13" s="8">
        <v>0</v>
      </c>
      <c r="I13" s="8">
        <f t="shared" ref="I13:I41" si="10">G13-D13*E13-H13</f>
        <v>11.48</v>
      </c>
      <c r="J13" s="20">
        <f t="shared" ref="J13:J41" si="11">(F13-D13-H13)/D13</f>
        <v>0.167542323409224</v>
      </c>
      <c r="K13" t="s">
        <v>76</v>
      </c>
    </row>
    <row r="14" spans="1:12">
      <c r="A14" s="16">
        <v>41592</v>
      </c>
      <c r="B14" s="5" t="s">
        <v>26</v>
      </c>
      <c r="C14" s="5" t="s">
        <v>148</v>
      </c>
      <c r="D14" s="17">
        <v>74.52</v>
      </c>
      <c r="E14" s="18">
        <v>1</v>
      </c>
      <c r="F14" s="17">
        <v>86</v>
      </c>
      <c r="G14" s="17">
        <v>86</v>
      </c>
      <c r="H14" s="8">
        <v>6</v>
      </c>
      <c r="I14" s="8">
        <f>G14-D14*E14-H14</f>
        <v>5.48</v>
      </c>
      <c r="J14" s="20">
        <f>(F14-D14-H14)/D14</f>
        <v>0.0735373054213635</v>
      </c>
      <c r="K14" t="s">
        <v>76</v>
      </c>
      <c r="L14" t="s">
        <v>90</v>
      </c>
    </row>
    <row r="15" spans="1:11">
      <c r="A15" s="16">
        <v>41593</v>
      </c>
      <c r="B15" s="5" t="s">
        <v>26</v>
      </c>
      <c r="C15" s="5" t="s">
        <v>149</v>
      </c>
      <c r="D15" s="17">
        <v>74.52</v>
      </c>
      <c r="E15" s="18">
        <v>1</v>
      </c>
      <c r="F15" s="17">
        <v>86</v>
      </c>
      <c r="G15" s="17">
        <v>86</v>
      </c>
      <c r="H15" s="8">
        <v>6</v>
      </c>
      <c r="I15" s="8">
        <f>G15-D15*E15-H15</f>
        <v>5.48</v>
      </c>
      <c r="J15" s="20">
        <f>(F15-D15-H15)/D15</f>
        <v>0.0735373054213635</v>
      </c>
      <c r="K15" t="s">
        <v>76</v>
      </c>
    </row>
    <row r="16" spans="1:11">
      <c r="A16" s="16">
        <v>41598</v>
      </c>
      <c r="B16" s="5" t="s">
        <v>26</v>
      </c>
      <c r="C16" s="5" t="s">
        <v>148</v>
      </c>
      <c r="D16" s="17">
        <v>74.52</v>
      </c>
      <c r="E16" s="18">
        <v>1</v>
      </c>
      <c r="F16" s="17">
        <v>85</v>
      </c>
      <c r="G16" s="17">
        <v>85</v>
      </c>
      <c r="H16" s="8">
        <v>0</v>
      </c>
      <c r="I16" s="8">
        <f>G16-D16*E16-H16</f>
        <v>10.48</v>
      </c>
      <c r="J16" s="20">
        <f>(F16-D16-H16)/D16</f>
        <v>0.140633387010199</v>
      </c>
      <c r="K16" t="s">
        <v>79</v>
      </c>
    </row>
    <row r="17" spans="1:11">
      <c r="A17" s="16">
        <v>41599</v>
      </c>
      <c r="B17" s="5" t="s">
        <v>32</v>
      </c>
      <c r="C17" s="5" t="s">
        <v>148</v>
      </c>
      <c r="D17" s="17">
        <v>68.52</v>
      </c>
      <c r="E17" s="18">
        <v>1</v>
      </c>
      <c r="F17" s="17">
        <v>85</v>
      </c>
      <c r="G17" s="17">
        <v>85</v>
      </c>
      <c r="H17" s="8">
        <v>0</v>
      </c>
      <c r="I17" s="8">
        <f>G17-D17*E17-H17</f>
        <v>16.48</v>
      </c>
      <c r="J17" s="20">
        <f>(F17-D17-H17)/D17</f>
        <v>0.2405137186223</v>
      </c>
      <c r="K17" t="s">
        <v>101</v>
      </c>
    </row>
    <row r="18" spans="1:11">
      <c r="A18" s="16">
        <v>41599</v>
      </c>
      <c r="B18" s="5" t="s">
        <v>34</v>
      </c>
      <c r="C18" s="5" t="s">
        <v>149</v>
      </c>
      <c r="D18" s="17">
        <v>88</v>
      </c>
      <c r="E18" s="18">
        <v>1</v>
      </c>
      <c r="F18" s="17">
        <v>100</v>
      </c>
      <c r="G18" s="17">
        <v>100</v>
      </c>
      <c r="H18" s="8">
        <v>0</v>
      </c>
      <c r="I18" s="8">
        <f>G18-D18*E18-H18</f>
        <v>12</v>
      </c>
      <c r="J18" s="20">
        <f>(F18-D18-H18)/D18</f>
        <v>0.136363636363636</v>
      </c>
      <c r="K18" t="s">
        <v>101</v>
      </c>
    </row>
    <row r="19" spans="1:11">
      <c r="A19" s="16">
        <v>41603</v>
      </c>
      <c r="B19" s="5" t="s">
        <v>35</v>
      </c>
      <c r="C19" s="5" t="s">
        <v>148</v>
      </c>
      <c r="D19" s="17">
        <v>68.52</v>
      </c>
      <c r="E19" s="18">
        <v>1</v>
      </c>
      <c r="F19" s="17">
        <v>85</v>
      </c>
      <c r="G19" s="17">
        <v>85</v>
      </c>
      <c r="H19" s="8">
        <v>6</v>
      </c>
      <c r="I19" s="8">
        <f>G19-D19*E19-H19</f>
        <v>10.48</v>
      </c>
      <c r="J19" s="20">
        <f>(F19-D19-H19)/D19</f>
        <v>0.152948044366608</v>
      </c>
      <c r="K19" t="s">
        <v>92</v>
      </c>
    </row>
    <row r="20" spans="1:11">
      <c r="A20" s="16">
        <v>41604</v>
      </c>
      <c r="B20" s="5" t="s">
        <v>35</v>
      </c>
      <c r="C20" s="5" t="s">
        <v>149</v>
      </c>
      <c r="D20" s="17">
        <v>68.52</v>
      </c>
      <c r="E20" s="18">
        <v>1</v>
      </c>
      <c r="F20" s="17">
        <v>85</v>
      </c>
      <c r="G20" s="17">
        <v>85</v>
      </c>
      <c r="H20" s="8">
        <v>0</v>
      </c>
      <c r="I20" s="8">
        <f>G20-D20*E20-H20</f>
        <v>16.48</v>
      </c>
      <c r="J20" s="20">
        <f>(F20-D20-H20)/D20</f>
        <v>0.2405137186223</v>
      </c>
      <c r="K20" t="s">
        <v>93</v>
      </c>
    </row>
    <row r="21" spans="1:11">
      <c r="A21" s="16">
        <v>41606</v>
      </c>
      <c r="B21" s="5" t="s">
        <v>28</v>
      </c>
      <c r="C21" s="5" t="s">
        <v>149</v>
      </c>
      <c r="D21" s="17">
        <v>74.52</v>
      </c>
      <c r="E21" s="18">
        <v>1</v>
      </c>
      <c r="F21" s="17">
        <v>86</v>
      </c>
      <c r="G21" s="17">
        <v>86</v>
      </c>
      <c r="H21" s="8">
        <v>5</v>
      </c>
      <c r="I21" s="8">
        <f>G21-D21*E21-H21</f>
        <v>6.48</v>
      </c>
      <c r="J21" s="20">
        <f>(F21-D21-H21)/D21</f>
        <v>0.0869565217391305</v>
      </c>
      <c r="K21" t="s">
        <v>76</v>
      </c>
    </row>
    <row r="22" spans="1:11">
      <c r="A22" s="16">
        <v>41608</v>
      </c>
      <c r="B22" s="5" t="s">
        <v>35</v>
      </c>
      <c r="C22" s="5" t="s">
        <v>149</v>
      </c>
      <c r="D22" s="17">
        <v>68.52</v>
      </c>
      <c r="E22" s="18">
        <v>1</v>
      </c>
      <c r="F22" s="17">
        <v>86</v>
      </c>
      <c r="G22" s="17">
        <v>86</v>
      </c>
      <c r="H22" s="8">
        <v>3.5</v>
      </c>
      <c r="I22" s="8">
        <f>G22-D22*E22-H22</f>
        <v>13.98</v>
      </c>
      <c r="J22" s="20">
        <f>(F22-D22-H22)/D22</f>
        <v>0.204028021015762</v>
      </c>
      <c r="K22" s="22" t="s">
        <v>76</v>
      </c>
    </row>
    <row r="23" spans="1:11">
      <c r="A23" s="16">
        <v>41608</v>
      </c>
      <c r="B23" s="5" t="s">
        <v>28</v>
      </c>
      <c r="C23" s="5" t="s">
        <v>148</v>
      </c>
      <c r="D23" s="17">
        <v>74.52</v>
      </c>
      <c r="E23" s="18">
        <v>1</v>
      </c>
      <c r="F23" s="17">
        <v>86</v>
      </c>
      <c r="G23" s="17">
        <v>86</v>
      </c>
      <c r="H23" s="8">
        <v>5</v>
      </c>
      <c r="I23" s="8">
        <f>G23-D23*E23-H23</f>
        <v>6.48</v>
      </c>
      <c r="J23" s="20">
        <f>(F23-D23-H23)/D23</f>
        <v>0.0869565217391305</v>
      </c>
      <c r="K23" s="22"/>
    </row>
    <row r="24" spans="1:11">
      <c r="A24" s="16">
        <v>41608</v>
      </c>
      <c r="B24" s="5" t="s">
        <v>32</v>
      </c>
      <c r="C24" s="5" t="s">
        <v>149</v>
      </c>
      <c r="D24" s="17">
        <v>68.52</v>
      </c>
      <c r="E24" s="18">
        <v>1</v>
      </c>
      <c r="F24" s="17">
        <v>86</v>
      </c>
      <c r="G24" s="17">
        <v>86</v>
      </c>
      <c r="H24" s="8">
        <v>3.5</v>
      </c>
      <c r="I24" s="8">
        <f>G24-D24*E24-H24</f>
        <v>13.98</v>
      </c>
      <c r="J24" s="20">
        <f>(F24-D24-H24)/D24</f>
        <v>0.204028021015762</v>
      </c>
      <c r="K24" s="22"/>
    </row>
    <row r="25" s="26" customFormat="1" spans="1:12">
      <c r="A25" s="33">
        <v>41609</v>
      </c>
      <c r="B25" s="34" t="s">
        <v>34</v>
      </c>
      <c r="C25" s="34" t="s">
        <v>148</v>
      </c>
      <c r="D25" s="35"/>
      <c r="E25" s="36">
        <v>1</v>
      </c>
      <c r="F25" s="35"/>
      <c r="G25" s="35"/>
      <c r="H25" s="37">
        <v>17</v>
      </c>
      <c r="I25" s="37">
        <f>G25-D25*E25-H25</f>
        <v>-17</v>
      </c>
      <c r="J25" s="39" t="e">
        <f>(F25-D25-H25)/D25</f>
        <v>#DIV/0!</v>
      </c>
      <c r="K25" s="26" t="s">
        <v>152</v>
      </c>
      <c r="L25" s="26" t="s">
        <v>86</v>
      </c>
    </row>
    <row r="26" spans="1:11">
      <c r="A26" s="16">
        <v>41609</v>
      </c>
      <c r="B26" s="5" t="s">
        <v>28</v>
      </c>
      <c r="C26" s="5" t="s">
        <v>148</v>
      </c>
      <c r="D26" s="17">
        <v>74.52</v>
      </c>
      <c r="E26" s="18">
        <v>1</v>
      </c>
      <c r="F26" s="17">
        <v>85</v>
      </c>
      <c r="G26" s="17">
        <v>85</v>
      </c>
      <c r="H26" s="8">
        <v>0</v>
      </c>
      <c r="I26" s="8">
        <f>G26-D26*E26-H26</f>
        <v>10.48</v>
      </c>
      <c r="J26" s="20">
        <f>(F26-D26-H26)/D26</f>
        <v>0.140633387010199</v>
      </c>
      <c r="K26" t="s">
        <v>79</v>
      </c>
    </row>
    <row r="27" spans="1:11">
      <c r="A27" s="16">
        <v>41614</v>
      </c>
      <c r="B27" s="5" t="s">
        <v>35</v>
      </c>
      <c r="C27" s="5" t="s">
        <v>149</v>
      </c>
      <c r="D27" s="17">
        <v>68.52</v>
      </c>
      <c r="E27" s="18">
        <v>1</v>
      </c>
      <c r="F27" s="17">
        <v>88</v>
      </c>
      <c r="G27" s="17">
        <v>88</v>
      </c>
      <c r="H27" s="8">
        <v>6</v>
      </c>
      <c r="I27" s="8">
        <f>G27-D27*E27-H27</f>
        <v>13.48</v>
      </c>
      <c r="J27" s="20">
        <f>(F27-D27-H27)/D27</f>
        <v>0.196730881494454</v>
      </c>
      <c r="K27" t="s">
        <v>75</v>
      </c>
    </row>
    <row r="28" spans="1:11">
      <c r="A28" s="16">
        <v>41615</v>
      </c>
      <c r="B28" s="5" t="s">
        <v>35</v>
      </c>
      <c r="C28" s="5" t="s">
        <v>148</v>
      </c>
      <c r="D28" s="17">
        <v>68.52</v>
      </c>
      <c r="E28" s="18">
        <v>1</v>
      </c>
      <c r="F28" s="17">
        <v>86</v>
      </c>
      <c r="G28" s="17">
        <v>86</v>
      </c>
      <c r="H28" s="8">
        <v>2.5</v>
      </c>
      <c r="I28" s="8">
        <f>G28-D28*E28-H28</f>
        <v>14.98</v>
      </c>
      <c r="J28" s="20">
        <f>(F28-D28-H28)/D28</f>
        <v>0.218622300058377</v>
      </c>
      <c r="K28" s="22" t="s">
        <v>76</v>
      </c>
    </row>
    <row r="29" spans="1:11">
      <c r="A29" s="16">
        <v>41615</v>
      </c>
      <c r="B29" s="5" t="s">
        <v>19</v>
      </c>
      <c r="C29" s="5" t="s">
        <v>149</v>
      </c>
      <c r="D29" s="17">
        <v>68.52</v>
      </c>
      <c r="E29" s="18">
        <v>1</v>
      </c>
      <c r="F29" s="17">
        <v>86</v>
      </c>
      <c r="G29" s="17">
        <v>86</v>
      </c>
      <c r="H29" s="8">
        <v>3</v>
      </c>
      <c r="I29" s="8">
        <f>G29-D29*E29-H29</f>
        <v>14.48</v>
      </c>
      <c r="J29" s="20">
        <f>(F29-D29-H29)/D29</f>
        <v>0.21132516053707</v>
      </c>
      <c r="K29" s="22"/>
    </row>
    <row r="30" spans="1:11">
      <c r="A30" s="16">
        <v>41620</v>
      </c>
      <c r="B30" s="5" t="s">
        <v>35</v>
      </c>
      <c r="C30" s="5" t="s">
        <v>149</v>
      </c>
      <c r="D30" s="17">
        <v>68.52</v>
      </c>
      <c r="E30" s="18">
        <v>1</v>
      </c>
      <c r="F30" s="17">
        <v>85</v>
      </c>
      <c r="G30" s="17">
        <v>86</v>
      </c>
      <c r="H30" s="8">
        <v>6</v>
      </c>
      <c r="I30" s="8">
        <f>G30-D30*E30-H30</f>
        <v>11.48</v>
      </c>
      <c r="J30" s="20">
        <f>(F30-D30-H30)/D30</f>
        <v>0.152948044366608</v>
      </c>
      <c r="K30" t="s">
        <v>96</v>
      </c>
    </row>
    <row r="31" spans="1:11">
      <c r="A31" s="16">
        <v>41626</v>
      </c>
      <c r="B31" s="5" t="s">
        <v>41</v>
      </c>
      <c r="C31" s="5" t="s">
        <v>148</v>
      </c>
      <c r="D31" s="17">
        <v>75.8</v>
      </c>
      <c r="E31" s="18">
        <v>1</v>
      </c>
      <c r="F31" s="17">
        <v>98</v>
      </c>
      <c r="G31" s="17">
        <v>98</v>
      </c>
      <c r="H31" s="8">
        <v>3</v>
      </c>
      <c r="I31" s="8">
        <f>G31-D31*E31-H31</f>
        <v>19.2</v>
      </c>
      <c r="J31" s="20">
        <f>(F31-D31-H31)/D31</f>
        <v>0.253298153034301</v>
      </c>
      <c r="K31" t="s">
        <v>75</v>
      </c>
    </row>
    <row r="32" spans="1:11">
      <c r="A32" s="16">
        <v>41627</v>
      </c>
      <c r="B32" s="5" t="s">
        <v>43</v>
      </c>
      <c r="C32" s="5" t="s">
        <v>145</v>
      </c>
      <c r="D32" s="17">
        <v>75.8</v>
      </c>
      <c r="E32" s="18">
        <v>1</v>
      </c>
      <c r="F32" s="17">
        <v>86</v>
      </c>
      <c r="G32" s="17">
        <v>86</v>
      </c>
      <c r="H32" s="8">
        <v>2</v>
      </c>
      <c r="I32" s="8">
        <f>G32-D32*E32-H32</f>
        <v>8.2</v>
      </c>
      <c r="J32" s="20">
        <f>(F32-D32-H32)/D32</f>
        <v>0.108179419525066</v>
      </c>
      <c r="K32" t="s">
        <v>76</v>
      </c>
    </row>
    <row r="33" spans="1:11">
      <c r="A33" s="16">
        <v>41627</v>
      </c>
      <c r="B33" s="5" t="s">
        <v>43</v>
      </c>
      <c r="C33" s="5" t="s">
        <v>145</v>
      </c>
      <c r="D33" s="17">
        <v>75.8</v>
      </c>
      <c r="E33" s="18">
        <v>1</v>
      </c>
      <c r="F33" s="17">
        <v>86</v>
      </c>
      <c r="G33" s="17">
        <v>86</v>
      </c>
      <c r="H33" s="8">
        <v>3</v>
      </c>
      <c r="I33" s="8">
        <f>G33-D33*E33-H33</f>
        <v>7.2</v>
      </c>
      <c r="J33" s="20">
        <f>(F33-D33-H33)/D33</f>
        <v>0.0949868073878628</v>
      </c>
      <c r="K33" t="s">
        <v>76</v>
      </c>
    </row>
    <row r="34" spans="1:11">
      <c r="A34" s="16">
        <v>41627</v>
      </c>
      <c r="B34" s="5" t="s">
        <v>34</v>
      </c>
      <c r="C34" s="5" t="s">
        <v>148</v>
      </c>
      <c r="D34" s="17">
        <v>88</v>
      </c>
      <c r="E34" s="18">
        <v>1</v>
      </c>
      <c r="F34" s="17">
        <v>105</v>
      </c>
      <c r="G34" s="17">
        <v>105</v>
      </c>
      <c r="H34" s="8">
        <v>3</v>
      </c>
      <c r="I34" s="8">
        <f>G34-D34*E34-H34</f>
        <v>14</v>
      </c>
      <c r="J34" s="20">
        <f>(F34-D34-H34)/D34</f>
        <v>0.159090909090909</v>
      </c>
      <c r="K34" t="s">
        <v>76</v>
      </c>
    </row>
    <row r="35" spans="1:11">
      <c r="A35" s="16">
        <v>41627</v>
      </c>
      <c r="B35" s="5" t="s">
        <v>41</v>
      </c>
      <c r="C35" s="5" t="s">
        <v>145</v>
      </c>
      <c r="D35" s="17">
        <v>75.8</v>
      </c>
      <c r="E35" s="18">
        <v>1</v>
      </c>
      <c r="F35" s="17">
        <v>89</v>
      </c>
      <c r="G35" s="17">
        <v>89</v>
      </c>
      <c r="H35" s="8">
        <v>6</v>
      </c>
      <c r="I35" s="8">
        <f>G35-D35*E35-H35</f>
        <v>7.2</v>
      </c>
      <c r="J35" s="20">
        <f>(F35-D35-H35)/D35</f>
        <v>0.0949868073878628</v>
      </c>
      <c r="K35" t="s">
        <v>76</v>
      </c>
    </row>
    <row r="36" spans="1:11">
      <c r="A36" s="16">
        <v>41629</v>
      </c>
      <c r="B36" s="5" t="s">
        <v>45</v>
      </c>
      <c r="C36" s="5" t="s">
        <v>148</v>
      </c>
      <c r="D36" s="17">
        <v>74.8</v>
      </c>
      <c r="E36" s="18">
        <v>1</v>
      </c>
      <c r="F36" s="17">
        <v>89</v>
      </c>
      <c r="G36" s="17">
        <v>89</v>
      </c>
      <c r="H36" s="8">
        <v>6</v>
      </c>
      <c r="I36" s="8">
        <f>G36-D36*E36-H36</f>
        <v>8.2</v>
      </c>
      <c r="J36" s="20">
        <f>(F36-D36-H36)/D36</f>
        <v>0.109625668449198</v>
      </c>
      <c r="K36" t="s">
        <v>76</v>
      </c>
    </row>
    <row r="37" spans="1:11">
      <c r="A37" s="16">
        <v>41632</v>
      </c>
      <c r="B37" s="15" t="s">
        <v>41</v>
      </c>
      <c r="C37" s="5" t="s">
        <v>145</v>
      </c>
      <c r="D37" s="17">
        <v>81</v>
      </c>
      <c r="E37" s="18">
        <v>1</v>
      </c>
      <c r="F37" s="17">
        <v>89</v>
      </c>
      <c r="G37" s="17">
        <v>89</v>
      </c>
      <c r="H37" s="8">
        <v>0</v>
      </c>
      <c r="I37" s="8">
        <f>G37-D37*E37-H37</f>
        <v>8</v>
      </c>
      <c r="J37" s="20">
        <f>(F37-D37-H37)/D37</f>
        <v>0.0987654320987654</v>
      </c>
      <c r="K37" t="s">
        <v>76</v>
      </c>
    </row>
    <row r="38" spans="1:11">
      <c r="A38" s="16">
        <v>41632</v>
      </c>
      <c r="B38" s="15" t="s">
        <v>41</v>
      </c>
      <c r="C38" s="5" t="s">
        <v>145</v>
      </c>
      <c r="D38" s="17">
        <v>78</v>
      </c>
      <c r="E38" s="18">
        <v>1</v>
      </c>
      <c r="F38" s="17">
        <v>89</v>
      </c>
      <c r="G38" s="17">
        <v>89</v>
      </c>
      <c r="H38" s="8">
        <v>0</v>
      </c>
      <c r="I38" s="8">
        <f>G38-D38*E38-H38</f>
        <v>11</v>
      </c>
      <c r="J38" s="20">
        <f>(F38-D38-H38)/D38</f>
        <v>0.141025641025641</v>
      </c>
      <c r="K38" t="s">
        <v>76</v>
      </c>
    </row>
    <row r="39" spans="1:11">
      <c r="A39" s="16">
        <v>41636</v>
      </c>
      <c r="B39" s="15" t="s">
        <v>34</v>
      </c>
      <c r="C39" s="5" t="s">
        <v>149</v>
      </c>
      <c r="D39" s="17">
        <v>88</v>
      </c>
      <c r="E39" s="18">
        <v>1</v>
      </c>
      <c r="F39" s="17">
        <v>106</v>
      </c>
      <c r="G39" s="17">
        <v>106</v>
      </c>
      <c r="H39" s="8">
        <v>6</v>
      </c>
      <c r="I39" s="8">
        <f>G39-D39*E39-H39</f>
        <v>12</v>
      </c>
      <c r="J39" s="20">
        <f>(F39-D39-H39)/D39</f>
        <v>0.136363636363636</v>
      </c>
      <c r="K39" t="s">
        <v>76</v>
      </c>
    </row>
    <row r="40" spans="1:11">
      <c r="A40" s="16">
        <v>41637</v>
      </c>
      <c r="B40" s="15" t="s">
        <v>43</v>
      </c>
      <c r="C40" s="5" t="s">
        <v>148</v>
      </c>
      <c r="D40" s="17">
        <v>75.8</v>
      </c>
      <c r="E40" s="18">
        <v>1</v>
      </c>
      <c r="F40" s="17">
        <v>99</v>
      </c>
      <c r="G40" s="17">
        <v>99</v>
      </c>
      <c r="H40" s="8">
        <v>7</v>
      </c>
      <c r="I40" s="8">
        <f>G40-D40*E40-H40</f>
        <v>16.2</v>
      </c>
      <c r="J40" s="20">
        <f>(F40-D40-H40)/D40</f>
        <v>0.213720316622691</v>
      </c>
      <c r="K40" t="s">
        <v>92</v>
      </c>
    </row>
    <row r="41" spans="1:11">
      <c r="A41" s="16">
        <v>41644</v>
      </c>
      <c r="B41" s="15" t="s">
        <v>49</v>
      </c>
      <c r="C41" s="5" t="s">
        <v>149</v>
      </c>
      <c r="D41" s="17">
        <v>88</v>
      </c>
      <c r="E41" s="18">
        <v>1</v>
      </c>
      <c r="F41" s="17">
        <v>99</v>
      </c>
      <c r="G41" s="17">
        <v>99</v>
      </c>
      <c r="H41" s="8">
        <v>0</v>
      </c>
      <c r="I41" s="8">
        <f>G41-D41*E41-H41</f>
        <v>11</v>
      </c>
      <c r="J41" s="20">
        <f>(F41-D41-H41)/D41</f>
        <v>0.125</v>
      </c>
      <c r="K41" t="s">
        <v>100</v>
      </c>
    </row>
    <row r="42" spans="1:10">
      <c r="A42" s="16"/>
      <c r="B42" s="15"/>
      <c r="C42" s="5"/>
      <c r="D42" s="17"/>
      <c r="E42" s="18"/>
      <c r="F42" s="17"/>
      <c r="G42" s="17"/>
      <c r="H42" s="8"/>
      <c r="I42" s="8"/>
      <c r="J42" s="20"/>
    </row>
    <row r="43" spans="1:10">
      <c r="A43" s="16"/>
      <c r="B43" s="5"/>
      <c r="C43" s="5"/>
      <c r="D43" s="17"/>
      <c r="E43" s="18"/>
      <c r="F43" s="17"/>
      <c r="G43" s="17"/>
      <c r="H43" s="8"/>
      <c r="I43" s="8"/>
      <c r="J43" s="20"/>
    </row>
    <row r="44" spans="1:10">
      <c r="A44" s="16"/>
      <c r="B44" s="5"/>
      <c r="C44" s="5"/>
      <c r="D44" s="17"/>
      <c r="E44" s="18"/>
      <c r="F44" s="17"/>
      <c r="G44" s="17"/>
      <c r="H44" s="8"/>
      <c r="I44" s="8"/>
      <c r="J44" s="20"/>
    </row>
    <row r="45" spans="1:10">
      <c r="A45" s="16"/>
      <c r="B45" s="5"/>
      <c r="C45" s="5"/>
      <c r="D45" s="17"/>
      <c r="E45" s="18"/>
      <c r="F45" s="17"/>
      <c r="G45" s="17"/>
      <c r="H45" s="8"/>
      <c r="I45" s="8"/>
      <c r="J45" s="20"/>
    </row>
    <row r="46" spans="1:10">
      <c r="A46" s="16"/>
      <c r="B46" s="5"/>
      <c r="C46" s="5"/>
      <c r="D46" s="17"/>
      <c r="E46" s="18"/>
      <c r="F46" s="17"/>
      <c r="G46" s="17"/>
      <c r="H46" s="8"/>
      <c r="I46" s="8"/>
      <c r="J46" s="20"/>
    </row>
    <row r="47" spans="1:10">
      <c r="A47" s="16"/>
      <c r="B47" s="5"/>
      <c r="C47" s="5"/>
      <c r="D47" s="17"/>
      <c r="E47" s="18"/>
      <c r="F47" s="17"/>
      <c r="G47" s="17"/>
      <c r="H47" s="8"/>
      <c r="I47" s="8"/>
      <c r="J47" s="20"/>
    </row>
    <row r="48" s="11" customFormat="1" ht="14.25" spans="1:9">
      <c r="A48" s="12" t="s">
        <v>115</v>
      </c>
      <c r="B48" s="12"/>
      <c r="C48" s="12"/>
      <c r="D48" s="12"/>
      <c r="E48" s="12"/>
      <c r="F48" s="12"/>
      <c r="G48" s="13">
        <f t="shared" ref="G48:I48" si="12">SUM(G2:G47)</f>
        <v>3412</v>
      </c>
      <c r="H48" s="13">
        <f>SUM(H2:H47)</f>
        <v>181.5</v>
      </c>
      <c r="I48" s="13">
        <f>SUM(I2:I47)</f>
        <v>355.18</v>
      </c>
    </row>
  </sheetData>
  <mergeCells count="2">
    <mergeCell ref="K22:K24"/>
    <mergeCell ref="K28:K29"/>
  </mergeCells>
  <hyperlinks>
    <hyperlink ref="M1" location="list!A1" display="返回首页"/>
  </hyperlinks>
  <pageMargins left="0.699305555555556" right="0.699305555555556" top="0.75" bottom="0.75" header="0.3" footer="0.3"/>
  <pageSetup paperSize="9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2"/>
  <sheetViews>
    <sheetView workbookViewId="0">
      <selection activeCell="G31" sqref="G31"/>
    </sheetView>
  </sheetViews>
  <sheetFormatPr defaultColWidth="9" defaultRowHeight="13.5"/>
  <cols>
    <col min="1" max="1" width="9.25" customWidth="1"/>
    <col min="2" max="2" width="11.375" customWidth="1"/>
    <col min="7" max="7" width="11.625" customWidth="1"/>
    <col min="9" max="10" width="9.25"/>
  </cols>
  <sheetData>
    <row r="1" ht="14.25" customHeight="1" spans="1:14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1" t="s">
        <v>67</v>
      </c>
      <c r="I1" s="2" t="s">
        <v>68</v>
      </c>
      <c r="J1" s="2" t="s">
        <v>68</v>
      </c>
      <c r="M1" s="1"/>
      <c r="N1" s="7" t="s">
        <v>105</v>
      </c>
    </row>
    <row r="2" spans="1:11">
      <c r="A2" s="16">
        <v>41577</v>
      </c>
      <c r="B2" s="5" t="s">
        <v>153</v>
      </c>
      <c r="C2" s="5" t="s">
        <v>149</v>
      </c>
      <c r="D2" s="17">
        <v>81.52</v>
      </c>
      <c r="E2" s="18">
        <v>1</v>
      </c>
      <c r="F2" s="17">
        <v>90</v>
      </c>
      <c r="G2" s="17">
        <f t="shared" ref="G2:G10" si="0">F2*E2</f>
        <v>90</v>
      </c>
      <c r="H2" s="17">
        <v>0</v>
      </c>
      <c r="I2" s="8">
        <f t="shared" ref="I2:I17" si="1">G2-D2*E2-H2</f>
        <v>8.48</v>
      </c>
      <c r="J2" s="20">
        <f t="shared" ref="J2:J8" si="2">(F2-D2-H2)/D2</f>
        <v>0.104023552502453</v>
      </c>
      <c r="K2" t="s">
        <v>79</v>
      </c>
    </row>
    <row r="3" spans="1:11">
      <c r="A3" s="16">
        <v>41578</v>
      </c>
      <c r="B3" s="5" t="s">
        <v>154</v>
      </c>
      <c r="C3" s="5" t="s">
        <v>149</v>
      </c>
      <c r="D3" s="17">
        <v>81.52</v>
      </c>
      <c r="E3" s="18">
        <v>1</v>
      </c>
      <c r="F3" s="17">
        <v>96</v>
      </c>
      <c r="G3" s="17">
        <f>F3*E3</f>
        <v>96</v>
      </c>
      <c r="H3" s="17">
        <v>1</v>
      </c>
      <c r="I3" s="8">
        <f>G3-D3*E3-H3</f>
        <v>13.48</v>
      </c>
      <c r="J3" s="20">
        <f>(F3-D3-H3)/D3</f>
        <v>0.165358194308145</v>
      </c>
      <c r="K3" t="s">
        <v>82</v>
      </c>
    </row>
    <row r="4" spans="1:11">
      <c r="A4" s="3">
        <v>41588</v>
      </c>
      <c r="B4" s="5" t="s">
        <v>153</v>
      </c>
      <c r="C4" s="5" t="s">
        <v>155</v>
      </c>
      <c r="D4" s="17">
        <v>81.52</v>
      </c>
      <c r="E4" s="18">
        <v>1</v>
      </c>
      <c r="F4" s="17">
        <v>90</v>
      </c>
      <c r="G4" s="17">
        <f>F4*E4</f>
        <v>90</v>
      </c>
      <c r="H4" s="17">
        <v>0</v>
      </c>
      <c r="I4" s="8">
        <f>G4-D4*E4-H4</f>
        <v>8.48</v>
      </c>
      <c r="J4" s="20">
        <f>(F4-D4-H4)/D4</f>
        <v>0.104023552502453</v>
      </c>
      <c r="K4" t="s">
        <v>85</v>
      </c>
    </row>
    <row r="5" spans="1:11">
      <c r="A5" s="3">
        <v>41588</v>
      </c>
      <c r="B5" s="5" t="s">
        <v>153</v>
      </c>
      <c r="C5" s="5" t="s">
        <v>149</v>
      </c>
      <c r="D5" s="17">
        <v>81.52</v>
      </c>
      <c r="E5" s="18">
        <v>1</v>
      </c>
      <c r="F5" s="17">
        <v>95</v>
      </c>
      <c r="G5" s="17">
        <f>F5*E5</f>
        <v>95</v>
      </c>
      <c r="H5" s="17">
        <v>24</v>
      </c>
      <c r="I5" s="8">
        <f>G5-D5*E5-H5</f>
        <v>-10.52</v>
      </c>
      <c r="J5" s="20">
        <f>I5/D5</f>
        <v>-0.129048086359176</v>
      </c>
      <c r="K5" t="s">
        <v>81</v>
      </c>
    </row>
    <row r="6" s="15" customFormat="1" spans="1:11">
      <c r="A6" s="14">
        <v>41589</v>
      </c>
      <c r="B6" s="4" t="s">
        <v>154</v>
      </c>
      <c r="C6" s="4" t="s">
        <v>149</v>
      </c>
      <c r="D6" s="6">
        <v>81.52</v>
      </c>
      <c r="E6" s="23">
        <v>1</v>
      </c>
      <c r="F6" s="6">
        <v>90</v>
      </c>
      <c r="G6" s="6">
        <f>F6*E6</f>
        <v>90</v>
      </c>
      <c r="H6" s="6">
        <v>0</v>
      </c>
      <c r="I6" s="24">
        <f>G6-D6*E6-H6</f>
        <v>8.48</v>
      </c>
      <c r="J6" s="9">
        <f t="shared" ref="J6:J17" si="3">(F6-D6-H6)/D6</f>
        <v>0.104023552502453</v>
      </c>
      <c r="K6" s="15" t="s">
        <v>87</v>
      </c>
    </row>
    <row r="7" spans="1:11">
      <c r="A7" s="3">
        <v>41589</v>
      </c>
      <c r="B7" s="5" t="s">
        <v>153</v>
      </c>
      <c r="C7" s="5" t="s">
        <v>149</v>
      </c>
      <c r="D7" s="17">
        <v>81.52</v>
      </c>
      <c r="E7" s="18">
        <v>1</v>
      </c>
      <c r="F7" s="17">
        <v>95</v>
      </c>
      <c r="G7" s="17">
        <f>F7*E7</f>
        <v>95</v>
      </c>
      <c r="H7" s="17">
        <v>7</v>
      </c>
      <c r="I7" s="8">
        <f>G7-D7*E7-H7</f>
        <v>6.48</v>
      </c>
      <c r="J7" s="20">
        <f>(F7-D7-H7)/D7</f>
        <v>0.0794896957801767</v>
      </c>
      <c r="K7" t="s">
        <v>76</v>
      </c>
    </row>
    <row r="8" spans="1:11">
      <c r="A8" s="3">
        <v>41592</v>
      </c>
      <c r="B8" s="5" t="s">
        <v>154</v>
      </c>
      <c r="C8" s="5" t="s">
        <v>155</v>
      </c>
      <c r="D8" s="17">
        <v>81.52</v>
      </c>
      <c r="E8" s="18">
        <v>1</v>
      </c>
      <c r="F8" s="17">
        <v>95</v>
      </c>
      <c r="G8" s="17">
        <f>F8*E8</f>
        <v>95</v>
      </c>
      <c r="H8" s="17">
        <v>0</v>
      </c>
      <c r="I8" s="8">
        <f>G8-D8*E8-H8</f>
        <v>13.48</v>
      </c>
      <c r="J8" s="20">
        <f>(F8-D8-H8)/D8</f>
        <v>0.165358194308145</v>
      </c>
      <c r="K8" t="s">
        <v>76</v>
      </c>
    </row>
    <row r="9" spans="1:11">
      <c r="A9" s="3">
        <v>41599</v>
      </c>
      <c r="B9" s="5" t="s">
        <v>153</v>
      </c>
      <c r="C9" s="5" t="s">
        <v>149</v>
      </c>
      <c r="D9" s="17">
        <v>81.52</v>
      </c>
      <c r="E9" s="18">
        <v>1</v>
      </c>
      <c r="F9" s="17">
        <v>95</v>
      </c>
      <c r="G9" s="17">
        <f>F9*E9</f>
        <v>95</v>
      </c>
      <c r="H9" s="17">
        <v>0</v>
      </c>
      <c r="I9" s="8">
        <f>G9-D9*E9-H9</f>
        <v>13.48</v>
      </c>
      <c r="J9" s="20">
        <f>(F9-D9-H9)/D9</f>
        <v>0.165358194308145</v>
      </c>
      <c r="K9" t="s">
        <v>91</v>
      </c>
    </row>
    <row r="10" spans="1:11">
      <c r="A10" s="3">
        <v>41604</v>
      </c>
      <c r="B10" s="5" t="s">
        <v>153</v>
      </c>
      <c r="C10" s="5" t="s">
        <v>155</v>
      </c>
      <c r="D10" s="17">
        <v>81.52</v>
      </c>
      <c r="E10" s="18">
        <v>1</v>
      </c>
      <c r="F10" s="17">
        <v>95</v>
      </c>
      <c r="G10" s="17">
        <f>F10*E10</f>
        <v>95</v>
      </c>
      <c r="H10" s="17">
        <v>0</v>
      </c>
      <c r="I10" s="8">
        <f>G10-D10*E10-H10</f>
        <v>13.48</v>
      </c>
      <c r="J10" s="20">
        <f>(F10-D10-H10)/D10</f>
        <v>0.165358194308145</v>
      </c>
      <c r="K10" t="s">
        <v>93</v>
      </c>
    </row>
    <row r="11" spans="1:11">
      <c r="A11" s="3">
        <v>41615</v>
      </c>
      <c r="B11" s="5" t="s">
        <v>154</v>
      </c>
      <c r="C11" s="5" t="s">
        <v>155</v>
      </c>
      <c r="D11" s="17">
        <v>81.52</v>
      </c>
      <c r="E11" s="18">
        <v>1</v>
      </c>
      <c r="F11" s="17">
        <v>95</v>
      </c>
      <c r="G11" s="17">
        <v>95</v>
      </c>
      <c r="H11" s="17">
        <v>6</v>
      </c>
      <c r="I11" s="8">
        <f>G11-D11*E11-H11</f>
        <v>7.48</v>
      </c>
      <c r="J11" s="20">
        <f>(F11-D11-H11)/D11</f>
        <v>0.0917566241413151</v>
      </c>
      <c r="K11" t="s">
        <v>76</v>
      </c>
    </row>
    <row r="12" spans="1:11">
      <c r="A12" s="3">
        <v>41617</v>
      </c>
      <c r="B12" s="5" t="s">
        <v>153</v>
      </c>
      <c r="C12" s="5" t="s">
        <v>155</v>
      </c>
      <c r="D12" s="17">
        <v>81.52</v>
      </c>
      <c r="E12" s="18">
        <v>1</v>
      </c>
      <c r="F12" s="17">
        <v>85</v>
      </c>
      <c r="G12" s="17">
        <v>85</v>
      </c>
      <c r="H12" s="17">
        <v>6</v>
      </c>
      <c r="I12" s="8">
        <f>G12-D12*E12-H12</f>
        <v>-2.52</v>
      </c>
      <c r="J12" s="20">
        <f>(F12-D12-H12)/D12</f>
        <v>-0.0309126594700686</v>
      </c>
      <c r="K12" t="s">
        <v>76</v>
      </c>
    </row>
    <row r="13" spans="1:11">
      <c r="A13" s="3">
        <v>41626</v>
      </c>
      <c r="B13" s="5" t="s">
        <v>153</v>
      </c>
      <c r="C13" s="5" t="s">
        <v>149</v>
      </c>
      <c r="D13" s="17">
        <v>81.52</v>
      </c>
      <c r="E13" s="18">
        <v>1</v>
      </c>
      <c r="F13" s="17">
        <v>95</v>
      </c>
      <c r="G13" s="17">
        <v>95</v>
      </c>
      <c r="H13" s="17">
        <v>0</v>
      </c>
      <c r="I13" s="8">
        <f>G13-D13*E13-H13</f>
        <v>13.48</v>
      </c>
      <c r="J13" s="20">
        <f>(F13-D13-H13)/D13</f>
        <v>0.165358194308145</v>
      </c>
      <c r="K13" t="s">
        <v>99</v>
      </c>
    </row>
    <row r="14" spans="1:11">
      <c r="A14" s="3">
        <v>41627</v>
      </c>
      <c r="B14" s="5" t="s">
        <v>153</v>
      </c>
      <c r="C14" s="5" t="s">
        <v>155</v>
      </c>
      <c r="D14" s="17">
        <v>81.52</v>
      </c>
      <c r="E14" s="18">
        <v>1</v>
      </c>
      <c r="F14" s="17">
        <v>95</v>
      </c>
      <c r="G14" s="17">
        <v>95</v>
      </c>
      <c r="H14" s="17">
        <v>3</v>
      </c>
      <c r="I14" s="8">
        <f>G14-D14*E14-H14</f>
        <v>10.48</v>
      </c>
      <c r="J14" s="20">
        <f>(F14-D14-H14)/D14</f>
        <v>0.12855740922473</v>
      </c>
      <c r="K14" t="s">
        <v>76</v>
      </c>
    </row>
    <row r="15" spans="1:11">
      <c r="A15" s="3">
        <v>41627</v>
      </c>
      <c r="B15" s="5" t="s">
        <v>153</v>
      </c>
      <c r="C15" s="5" t="s">
        <v>148</v>
      </c>
      <c r="D15" s="17">
        <v>81.52</v>
      </c>
      <c r="E15" s="18">
        <v>1</v>
      </c>
      <c r="F15" s="17">
        <v>94</v>
      </c>
      <c r="G15" s="17">
        <v>94</v>
      </c>
      <c r="H15" s="17">
        <v>3</v>
      </c>
      <c r="I15" s="8">
        <f>G15-D15*E15-H15</f>
        <v>9.48</v>
      </c>
      <c r="J15" s="20">
        <f>(F15-D15-H15)/D15</f>
        <v>0.116290480863592</v>
      </c>
      <c r="K15" t="s">
        <v>76</v>
      </c>
    </row>
    <row r="16" spans="1:11">
      <c r="A16" s="3">
        <v>41630</v>
      </c>
      <c r="B16" s="5" t="s">
        <v>153</v>
      </c>
      <c r="C16" s="5" t="s">
        <v>148</v>
      </c>
      <c r="D16" s="17">
        <v>81.52</v>
      </c>
      <c r="E16" s="18">
        <v>1</v>
      </c>
      <c r="F16" s="17">
        <v>99</v>
      </c>
      <c r="G16" s="17">
        <v>99</v>
      </c>
      <c r="H16" s="17">
        <v>3</v>
      </c>
      <c r="I16" s="8">
        <f>G16-D16*E16-H16</f>
        <v>14.48</v>
      </c>
      <c r="J16" s="20">
        <f>(F16-D16-H16)/D16</f>
        <v>0.177625122669284</v>
      </c>
      <c r="K16" t="s">
        <v>92</v>
      </c>
    </row>
    <row r="17" spans="1:11">
      <c r="A17" s="3">
        <v>41645</v>
      </c>
      <c r="B17" s="5" t="s">
        <v>51</v>
      </c>
      <c r="C17" s="5" t="s">
        <v>155</v>
      </c>
      <c r="D17" s="17">
        <v>82</v>
      </c>
      <c r="E17" s="18">
        <v>1</v>
      </c>
      <c r="F17" s="17">
        <v>90</v>
      </c>
      <c r="G17" s="17">
        <v>90</v>
      </c>
      <c r="H17" s="17">
        <v>0</v>
      </c>
      <c r="I17" s="8">
        <f>G17-D17*E17-H17</f>
        <v>8</v>
      </c>
      <c r="J17" s="20">
        <f>(F17-D17-H17)/D17</f>
        <v>0.0975609756097561</v>
      </c>
      <c r="K17" t="s">
        <v>93</v>
      </c>
    </row>
    <row r="18" spans="1:10">
      <c r="A18" s="3"/>
      <c r="B18" s="5"/>
      <c r="C18" s="5"/>
      <c r="D18" s="17"/>
      <c r="E18" s="18"/>
      <c r="F18" s="17"/>
      <c r="G18" s="17"/>
      <c r="H18" s="17"/>
      <c r="I18" s="8"/>
      <c r="J18" s="20"/>
    </row>
    <row r="19" spans="1:10">
      <c r="A19" s="3"/>
      <c r="B19" s="5"/>
      <c r="C19" s="5"/>
      <c r="D19" s="17"/>
      <c r="E19" s="18"/>
      <c r="F19" s="17"/>
      <c r="G19" s="17"/>
      <c r="H19" s="17"/>
      <c r="I19" s="8"/>
      <c r="J19" s="20"/>
    </row>
    <row r="22" s="11" customFormat="1" ht="14.25" spans="1:9">
      <c r="A22" s="12" t="s">
        <v>115</v>
      </c>
      <c r="B22" s="12"/>
      <c r="C22" s="12"/>
      <c r="D22" s="12"/>
      <c r="E22" s="12"/>
      <c r="F22" s="12"/>
      <c r="G22" s="13">
        <f t="shared" ref="G22:I22" si="4">SUM(G2:G21)</f>
        <v>1494</v>
      </c>
      <c r="H22" s="13">
        <f>SUM(H2:H21)</f>
        <v>53</v>
      </c>
      <c r="I22" s="13">
        <f>SUM(I2:I21)</f>
        <v>136.2</v>
      </c>
    </row>
  </sheetData>
  <autoFilter ref="A1:N17"/>
  <hyperlinks>
    <hyperlink ref="N1" location="list!A1" display="返回首页"/>
  </hyperlinks>
  <pageMargins left="0.699305555555556" right="0.699305555555556" top="0.75" bottom="0.75" header="0.3" footer="0.3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15"/>
  <sheetViews>
    <sheetView workbookViewId="0">
      <selection activeCell="O1" sqref="O1"/>
    </sheetView>
  </sheetViews>
  <sheetFormatPr defaultColWidth="9" defaultRowHeight="13.5"/>
  <cols>
    <col min="1" max="1" width="9.25" customWidth="1"/>
    <col min="7" max="7" width="9.25"/>
  </cols>
  <sheetData>
    <row r="1" ht="14.25" customHeight="1" spans="1:15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1" t="s">
        <v>156</v>
      </c>
      <c r="I1" s="2" t="s">
        <v>68</v>
      </c>
      <c r="J1" s="2" t="s">
        <v>68</v>
      </c>
      <c r="K1" s="21"/>
      <c r="O1" s="7" t="s">
        <v>105</v>
      </c>
    </row>
    <row r="2" spans="1:11">
      <c r="A2" s="16">
        <v>41589</v>
      </c>
      <c r="B2" s="5" t="s">
        <v>157</v>
      </c>
      <c r="C2" s="5" t="s">
        <v>145</v>
      </c>
      <c r="D2" s="17">
        <v>30.52</v>
      </c>
      <c r="E2" s="18">
        <v>1</v>
      </c>
      <c r="F2" s="17">
        <v>45</v>
      </c>
      <c r="G2" s="17">
        <f t="shared" ref="G2:G6" si="0">F2*E2</f>
        <v>45</v>
      </c>
      <c r="H2" s="17">
        <v>17</v>
      </c>
      <c r="I2" s="8">
        <f t="shared" ref="I2:I7" si="1">G2-D2*E2-H2</f>
        <v>-2.52</v>
      </c>
      <c r="J2" s="20">
        <f t="shared" ref="J2:J7" si="2">(F2-D2-H2)/D2</f>
        <v>-0.0825688073394495</v>
      </c>
      <c r="K2" t="s">
        <v>76</v>
      </c>
    </row>
    <row r="3" spans="1:11">
      <c r="A3" s="16">
        <v>41592</v>
      </c>
      <c r="B3" s="15" t="s">
        <v>33</v>
      </c>
      <c r="C3" s="5" t="s">
        <v>158</v>
      </c>
      <c r="D3" s="17">
        <v>39.52</v>
      </c>
      <c r="E3" s="18">
        <v>1</v>
      </c>
      <c r="F3" s="17">
        <v>49</v>
      </c>
      <c r="G3" s="17">
        <f>F3*E3</f>
        <v>49</v>
      </c>
      <c r="H3" s="17">
        <v>6</v>
      </c>
      <c r="I3" s="8">
        <f>G3-D3*E3-H3</f>
        <v>3.48</v>
      </c>
      <c r="J3" s="20">
        <f>(F3-D3-H3)/D3</f>
        <v>0.0880566801619432</v>
      </c>
      <c r="K3" t="s">
        <v>75</v>
      </c>
    </row>
    <row r="4" spans="1:11">
      <c r="A4" s="16">
        <v>41595</v>
      </c>
      <c r="B4" s="5" t="s">
        <v>157</v>
      </c>
      <c r="C4" s="5" t="s">
        <v>145</v>
      </c>
      <c r="D4" s="17">
        <v>30.52</v>
      </c>
      <c r="E4" s="18">
        <v>1</v>
      </c>
      <c r="F4" s="17">
        <v>45</v>
      </c>
      <c r="G4" s="17">
        <f>F4*E4</f>
        <v>45</v>
      </c>
      <c r="H4" s="17">
        <v>6</v>
      </c>
      <c r="I4" s="8">
        <f>G4-D4*E4-H4</f>
        <v>8.48</v>
      </c>
      <c r="J4" s="20">
        <f>(F4-D4-H4)/D4</f>
        <v>0.277850589777195</v>
      </c>
      <c r="K4" t="s">
        <v>76</v>
      </c>
    </row>
    <row r="5" spans="1:11">
      <c r="A5" s="16">
        <v>41598</v>
      </c>
      <c r="B5" s="15" t="s">
        <v>157</v>
      </c>
      <c r="C5" s="5" t="s">
        <v>148</v>
      </c>
      <c r="D5" s="17">
        <v>30.52</v>
      </c>
      <c r="E5" s="18">
        <v>1</v>
      </c>
      <c r="F5" s="17">
        <v>49</v>
      </c>
      <c r="G5" s="17">
        <f>F5*E5</f>
        <v>49</v>
      </c>
      <c r="H5" s="17">
        <v>6</v>
      </c>
      <c r="I5" s="8">
        <f>G5-D5*E5-H5</f>
        <v>12.48</v>
      </c>
      <c r="J5" s="20">
        <f>(F5-D5-H5)/D5</f>
        <v>0.408912188728703</v>
      </c>
      <c r="K5" s="22" t="s">
        <v>75</v>
      </c>
    </row>
    <row r="6" spans="1:11">
      <c r="A6" s="16">
        <v>41598</v>
      </c>
      <c r="B6" s="15" t="s">
        <v>157</v>
      </c>
      <c r="C6" s="5" t="s">
        <v>144</v>
      </c>
      <c r="D6" s="17">
        <v>30.52</v>
      </c>
      <c r="E6" s="18">
        <v>1</v>
      </c>
      <c r="F6" s="17">
        <v>49</v>
      </c>
      <c r="G6" s="17">
        <f>F6*E6</f>
        <v>49</v>
      </c>
      <c r="H6" s="17">
        <v>6</v>
      </c>
      <c r="I6" s="8">
        <f>G6-D6*E6-H6</f>
        <v>12.48</v>
      </c>
      <c r="J6" s="20">
        <f>(F6-D6-H6)/D6</f>
        <v>0.408912188728703</v>
      </c>
      <c r="K6" s="22"/>
    </row>
    <row r="7" spans="1:11">
      <c r="A7" s="16">
        <v>41592</v>
      </c>
      <c r="B7" s="15" t="s">
        <v>33</v>
      </c>
      <c r="C7" s="5" t="s">
        <v>158</v>
      </c>
      <c r="D7" s="17">
        <v>39.52</v>
      </c>
      <c r="E7" s="18">
        <v>1</v>
      </c>
      <c r="F7" s="17">
        <v>48</v>
      </c>
      <c r="G7" s="17">
        <v>48</v>
      </c>
      <c r="H7" s="17">
        <v>5</v>
      </c>
      <c r="I7" s="8">
        <f>G7-D7*E7-H7</f>
        <v>3.48</v>
      </c>
      <c r="J7" s="20">
        <f>(F7-D7-H7)/D7</f>
        <v>0.0880566801619432</v>
      </c>
      <c r="K7" t="s">
        <v>75</v>
      </c>
    </row>
    <row r="8" spans="1:10">
      <c r="A8" s="16"/>
      <c r="B8" s="15"/>
      <c r="C8" s="5"/>
      <c r="D8" s="17"/>
      <c r="E8" s="18"/>
      <c r="F8" s="17"/>
      <c r="G8" s="17"/>
      <c r="H8" s="17"/>
      <c r="I8" s="8"/>
      <c r="J8" s="20"/>
    </row>
    <row r="9" spans="7:10">
      <c r="G9" s="17"/>
      <c r="H9" s="17"/>
      <c r="I9" s="8"/>
      <c r="J9" s="20"/>
    </row>
    <row r="10" spans="7:10">
      <c r="G10" s="17"/>
      <c r="H10" s="17"/>
      <c r="I10" s="8"/>
      <c r="J10" s="20"/>
    </row>
    <row r="15" s="11" customFormat="1" ht="14.25" spans="1:10">
      <c r="A15" s="12" t="s">
        <v>115</v>
      </c>
      <c r="B15" s="12"/>
      <c r="C15" s="12"/>
      <c r="D15" s="12"/>
      <c r="E15" s="12"/>
      <c r="F15" s="12"/>
      <c r="G15" s="13">
        <f>SUM(G2:G14)</f>
        <v>285</v>
      </c>
      <c r="H15" s="13"/>
      <c r="I15" s="13">
        <f>SUM(I2:I14)</f>
        <v>37.88</v>
      </c>
      <c r="J15" s="12"/>
    </row>
  </sheetData>
  <mergeCells count="1">
    <mergeCell ref="K5:K6"/>
  </mergeCells>
  <hyperlinks>
    <hyperlink ref="O1" location="list!A1" display="返回首页"/>
  </hyperlinks>
  <pageMargins left="0.699305555555556" right="0.699305555555556" top="0.75" bottom="0.75" header="0.3" footer="0.3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5"/>
  <sheetViews>
    <sheetView workbookViewId="0">
      <selection activeCell="A15" sqref="15:15"/>
    </sheetView>
  </sheetViews>
  <sheetFormatPr defaultColWidth="9" defaultRowHeight="13.5"/>
  <cols>
    <col min="1" max="1" width="13.5" customWidth="1"/>
  </cols>
  <sheetData>
    <row r="1" ht="14.25" customHeight="1" spans="1:14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2" t="s">
        <v>67</v>
      </c>
      <c r="I1" s="2" t="s">
        <v>68</v>
      </c>
      <c r="J1" s="2" t="s">
        <v>69</v>
      </c>
      <c r="K1" s="1" t="s">
        <v>70</v>
      </c>
      <c r="N1" s="19" t="s">
        <v>105</v>
      </c>
    </row>
    <row r="2" spans="1:12">
      <c r="A2" s="15" t="s">
        <v>27</v>
      </c>
      <c r="B2" s="4" t="s">
        <v>74</v>
      </c>
      <c r="C2" s="5" t="s">
        <v>148</v>
      </c>
      <c r="D2" s="6">
        <v>27.52</v>
      </c>
      <c r="E2" s="4">
        <v>1</v>
      </c>
      <c r="F2" s="6">
        <v>35</v>
      </c>
      <c r="G2" s="6">
        <f t="shared" ref="G2" si="0">F2*E2</f>
        <v>35</v>
      </c>
      <c r="H2" s="6">
        <v>0</v>
      </c>
      <c r="I2" s="8">
        <f t="shared" ref="I2" si="1">G2-D2*E2-H2</f>
        <v>7.48</v>
      </c>
      <c r="J2" s="9">
        <f t="shared" ref="J2" si="2">I2/(D2*E2)</f>
        <v>0.271802325581395</v>
      </c>
      <c r="K2" s="10" t="s">
        <v>72</v>
      </c>
      <c r="L2" t="s">
        <v>159</v>
      </c>
    </row>
    <row r="3" spans="1:9">
      <c r="A3" s="16"/>
      <c r="B3" s="5"/>
      <c r="C3" s="5"/>
      <c r="D3" s="17"/>
      <c r="E3" s="18"/>
      <c r="F3" s="17"/>
      <c r="G3" s="17"/>
      <c r="H3" s="8"/>
      <c r="I3" s="20"/>
    </row>
    <row r="4" spans="7:9">
      <c r="G4" s="17"/>
      <c r="H4" s="8"/>
      <c r="I4" s="20"/>
    </row>
    <row r="5" spans="7:9">
      <c r="G5" s="17"/>
      <c r="H5" s="8"/>
      <c r="I5" s="20"/>
    </row>
    <row r="6" spans="7:9">
      <c r="G6" s="17"/>
      <c r="H6" s="8"/>
      <c r="I6" s="20"/>
    </row>
    <row r="7" spans="7:9">
      <c r="G7" s="17"/>
      <c r="H7" s="8"/>
      <c r="I7" s="20"/>
    </row>
    <row r="8" spans="7:9">
      <c r="G8" s="17"/>
      <c r="H8" s="8"/>
      <c r="I8" s="20"/>
    </row>
    <row r="9" spans="7:9">
      <c r="G9" s="17"/>
      <c r="H9" s="8"/>
      <c r="I9" s="20"/>
    </row>
    <row r="10" spans="7:9">
      <c r="G10" s="17"/>
      <c r="H10" s="8"/>
      <c r="I10" s="20"/>
    </row>
    <row r="15" s="11" customFormat="1" ht="14.25" spans="1:9">
      <c r="A15" s="12" t="s">
        <v>115</v>
      </c>
      <c r="B15" s="12"/>
      <c r="C15" s="12"/>
      <c r="D15" s="12"/>
      <c r="E15" s="12"/>
      <c r="F15" s="12"/>
      <c r="G15" s="13">
        <f t="shared" ref="G15:I15" si="3">SUM(G2:G14)</f>
        <v>35</v>
      </c>
      <c r="H15" s="13">
        <f>SUM(H2:H14)</f>
        <v>0</v>
      </c>
      <c r="I15" s="13">
        <f>SUM(I2:I14)</f>
        <v>7.48</v>
      </c>
    </row>
  </sheetData>
  <hyperlinks>
    <hyperlink ref="N1" location="list!A1" display="返回首页"/>
  </hyperlinks>
  <pageMargins left="0.699305555555556" right="0.699305555555556" top="0.75" bottom="0.75" header="0.3" footer="0.3"/>
  <pageSetup paperSize="9" orientation="portrait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8"/>
  <sheetViews>
    <sheetView workbookViewId="0">
      <selection activeCell="A7" sqref="A7"/>
    </sheetView>
  </sheetViews>
  <sheetFormatPr defaultColWidth="9" defaultRowHeight="13.5"/>
  <cols>
    <col min="1" max="1" width="9.125"/>
  </cols>
  <sheetData>
    <row r="1" ht="14.25" customHeight="1" spans="1:14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2" t="s">
        <v>67</v>
      </c>
      <c r="I1" s="2" t="s">
        <v>68</v>
      </c>
      <c r="J1" s="2" t="s">
        <v>69</v>
      </c>
      <c r="K1" s="1" t="s">
        <v>70</v>
      </c>
      <c r="N1" s="7" t="s">
        <v>105</v>
      </c>
    </row>
    <row r="2" spans="1:12">
      <c r="A2" s="3">
        <v>41606</v>
      </c>
      <c r="B2" s="4" t="s">
        <v>160</v>
      </c>
      <c r="C2" s="5" t="s">
        <v>158</v>
      </c>
      <c r="D2" s="6">
        <v>22</v>
      </c>
      <c r="E2" s="4">
        <v>1</v>
      </c>
      <c r="F2" s="6">
        <v>39</v>
      </c>
      <c r="G2" s="6">
        <v>39</v>
      </c>
      <c r="H2" s="6">
        <v>4.5</v>
      </c>
      <c r="I2" s="8">
        <f t="shared" ref="I2:I6" si="0">G2-D2*E2-H2</f>
        <v>12.5</v>
      </c>
      <c r="J2" s="9">
        <f t="shared" ref="J2:J6" si="1">I2/(D2*E2)</f>
        <v>0.568181818181818</v>
      </c>
      <c r="K2" s="10" t="s">
        <v>72</v>
      </c>
      <c r="L2" t="s">
        <v>76</v>
      </c>
    </row>
    <row r="3" spans="1:12">
      <c r="A3" s="3">
        <v>41620</v>
      </c>
      <c r="B3" s="4" t="s">
        <v>160</v>
      </c>
      <c r="C3" s="5" t="s">
        <v>161</v>
      </c>
      <c r="D3" s="6">
        <v>22</v>
      </c>
      <c r="E3" s="4">
        <v>1</v>
      </c>
      <c r="F3" s="6">
        <v>30</v>
      </c>
      <c r="G3" s="6">
        <v>30</v>
      </c>
      <c r="H3" s="6">
        <v>2.5</v>
      </c>
      <c r="I3" s="8">
        <f>G3-D3*E3-H3</f>
        <v>5.5</v>
      </c>
      <c r="J3" s="9">
        <f>I3/(D3*E3)</f>
        <v>0.25</v>
      </c>
      <c r="K3" s="10" t="s">
        <v>72</v>
      </c>
      <c r="L3" t="s">
        <v>96</v>
      </c>
    </row>
    <row r="4" spans="1:12">
      <c r="A4" s="3">
        <v>41630</v>
      </c>
      <c r="B4" s="4" t="s">
        <v>162</v>
      </c>
      <c r="C4" s="5" t="s">
        <v>158</v>
      </c>
      <c r="D4" s="6">
        <v>22</v>
      </c>
      <c r="E4" s="4">
        <v>1</v>
      </c>
      <c r="F4" s="6">
        <v>39</v>
      </c>
      <c r="G4" s="6">
        <v>39</v>
      </c>
      <c r="H4" s="6">
        <v>1</v>
      </c>
      <c r="I4" s="8">
        <f>G4-D4*E4-H4</f>
        <v>16</v>
      </c>
      <c r="J4" s="9">
        <f>I4/(D4*E4)</f>
        <v>0.727272727272727</v>
      </c>
      <c r="K4" s="10" t="s">
        <v>72</v>
      </c>
      <c r="L4" t="s">
        <v>96</v>
      </c>
    </row>
    <row r="5" spans="1:12">
      <c r="A5" s="3">
        <v>41644</v>
      </c>
      <c r="B5" s="4" t="s">
        <v>160</v>
      </c>
      <c r="C5" s="5" t="s">
        <v>158</v>
      </c>
      <c r="D5" s="6">
        <v>22</v>
      </c>
      <c r="E5" s="4">
        <v>1</v>
      </c>
      <c r="F5" s="6">
        <v>39</v>
      </c>
      <c r="G5" s="6">
        <v>39</v>
      </c>
      <c r="H5" s="6">
        <v>6</v>
      </c>
      <c r="I5" s="8">
        <f>G5-D5*E5-H5</f>
        <v>11</v>
      </c>
      <c r="J5" s="9">
        <f>I5/(D5*E5)</f>
        <v>0.5</v>
      </c>
      <c r="K5" s="10" t="s">
        <v>72</v>
      </c>
      <c r="L5" t="s">
        <v>76</v>
      </c>
    </row>
    <row r="6" spans="1:12">
      <c r="A6" s="3">
        <v>41644</v>
      </c>
      <c r="B6" s="4" t="s">
        <v>160</v>
      </c>
      <c r="C6" s="5" t="s">
        <v>158</v>
      </c>
      <c r="D6" s="6">
        <v>22</v>
      </c>
      <c r="E6" s="4">
        <v>1</v>
      </c>
      <c r="F6" s="6">
        <v>35</v>
      </c>
      <c r="G6" s="6">
        <v>35</v>
      </c>
      <c r="H6" s="6">
        <v>2</v>
      </c>
      <c r="I6" s="8">
        <f>G6-D6*E6-H6</f>
        <v>11</v>
      </c>
      <c r="J6" s="9">
        <f>I6/(D6*E6)</f>
        <v>0.5</v>
      </c>
      <c r="K6" s="10" t="s">
        <v>72</v>
      </c>
      <c r="L6" t="s">
        <v>76</v>
      </c>
    </row>
    <row r="7" spans="1:11">
      <c r="A7" s="3"/>
      <c r="B7" s="4"/>
      <c r="C7" s="5"/>
      <c r="D7" s="6"/>
      <c r="E7" s="4"/>
      <c r="F7" s="6"/>
      <c r="G7" s="6"/>
      <c r="H7" s="6"/>
      <c r="I7" s="8"/>
      <c r="J7" s="9"/>
      <c r="K7" s="10"/>
    </row>
    <row r="8" spans="1:11">
      <c r="A8" s="3"/>
      <c r="B8" s="4"/>
      <c r="C8" s="5"/>
      <c r="D8" s="6"/>
      <c r="E8" s="4"/>
      <c r="F8" s="6"/>
      <c r="G8" s="6"/>
      <c r="H8" s="6"/>
      <c r="I8" s="8"/>
      <c r="J8" s="9"/>
      <c r="K8" s="10"/>
    </row>
    <row r="9" spans="1:11">
      <c r="A9" s="3"/>
      <c r="B9" s="4"/>
      <c r="C9" s="5"/>
      <c r="D9" s="6"/>
      <c r="E9" s="4"/>
      <c r="F9" s="6"/>
      <c r="G9" s="6"/>
      <c r="H9" s="6"/>
      <c r="I9" s="8"/>
      <c r="J9" s="9"/>
      <c r="K9" s="10"/>
    </row>
    <row r="10" spans="1:11">
      <c r="A10" s="3"/>
      <c r="B10" s="4"/>
      <c r="C10" s="5"/>
      <c r="D10" s="6"/>
      <c r="E10" s="4"/>
      <c r="F10" s="6"/>
      <c r="G10" s="6"/>
      <c r="H10" s="6"/>
      <c r="I10" s="8"/>
      <c r="J10" s="9"/>
      <c r="K10" s="10"/>
    </row>
    <row r="11" spans="1:11">
      <c r="A11" s="3"/>
      <c r="B11" s="4"/>
      <c r="C11" s="5"/>
      <c r="D11" s="6"/>
      <c r="E11" s="4"/>
      <c r="F11" s="6"/>
      <c r="G11" s="6"/>
      <c r="H11" s="6"/>
      <c r="I11" s="8"/>
      <c r="J11" s="9"/>
      <c r="K11" s="10"/>
    </row>
    <row r="12" spans="1:11">
      <c r="A12" s="3"/>
      <c r="B12" s="4"/>
      <c r="C12" s="5"/>
      <c r="D12" s="6"/>
      <c r="E12" s="4"/>
      <c r="F12" s="6"/>
      <c r="G12" s="6"/>
      <c r="H12" s="6"/>
      <c r="I12" s="8"/>
      <c r="J12" s="9"/>
      <c r="K12" s="10"/>
    </row>
    <row r="13" spans="1:11">
      <c r="A13" s="3"/>
      <c r="B13" s="4"/>
      <c r="C13" s="5"/>
      <c r="D13" s="6"/>
      <c r="E13" s="4"/>
      <c r="F13" s="6"/>
      <c r="G13" s="6"/>
      <c r="H13" s="6"/>
      <c r="I13" s="8"/>
      <c r="J13" s="9"/>
      <c r="K13" s="10"/>
    </row>
    <row r="18" s="11" customFormat="1" ht="14.25" spans="1:9">
      <c r="A18" s="12" t="s">
        <v>115</v>
      </c>
      <c r="B18" s="12"/>
      <c r="C18" s="12"/>
      <c r="D18" s="12"/>
      <c r="E18" s="12"/>
      <c r="F18" s="12"/>
      <c r="G18" s="13">
        <f t="shared" ref="G18:I18" si="2">SUM(G2:G17)</f>
        <v>182</v>
      </c>
      <c r="H18" s="13">
        <f>SUM(H2:H17)</f>
        <v>16</v>
      </c>
      <c r="I18" s="13">
        <f>SUM(I2:I17)</f>
        <v>56</v>
      </c>
    </row>
  </sheetData>
  <hyperlinks>
    <hyperlink ref="N1" location="list!A1" display="返回首页"/>
  </hyperlinks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16"/>
  <sheetViews>
    <sheetView workbookViewId="0">
      <selection activeCell="A1" sqref="A1"/>
    </sheetView>
  </sheetViews>
  <sheetFormatPr defaultColWidth="9" defaultRowHeight="13.5" outlineLevelCol="1"/>
  <cols>
    <col min="1" max="1" width="9" style="1"/>
    <col min="2" max="2" width="15" style="1" customWidth="1"/>
  </cols>
  <sheetData>
    <row r="1" spans="1:2">
      <c r="A1" s="1" t="s">
        <v>54</v>
      </c>
      <c r="B1" s="1" t="s">
        <v>3</v>
      </c>
    </row>
    <row r="2" spans="1:2">
      <c r="A2" s="1">
        <v>1</v>
      </c>
      <c r="B2" s="70" t="s">
        <v>25</v>
      </c>
    </row>
    <row r="3" spans="1:2">
      <c r="A3" s="1">
        <v>2</v>
      </c>
      <c r="B3" s="70" t="s">
        <v>18</v>
      </c>
    </row>
    <row r="4" spans="1:2">
      <c r="A4" s="1">
        <v>3</v>
      </c>
      <c r="B4" s="70" t="s">
        <v>7</v>
      </c>
    </row>
    <row r="5" spans="1:2">
      <c r="A5" s="1">
        <v>4</v>
      </c>
      <c r="B5" s="70" t="s">
        <v>11</v>
      </c>
    </row>
    <row r="6" spans="1:2">
      <c r="A6" s="1">
        <v>5</v>
      </c>
      <c r="B6" s="70" t="s">
        <v>8</v>
      </c>
    </row>
    <row r="7" spans="1:2">
      <c r="A7" s="1">
        <v>6</v>
      </c>
      <c r="B7" s="70" t="s">
        <v>14</v>
      </c>
    </row>
    <row r="8" spans="1:2">
      <c r="A8" s="1">
        <v>7</v>
      </c>
      <c r="B8" s="70" t="s">
        <v>46</v>
      </c>
    </row>
    <row r="9" spans="1:2">
      <c r="A9" s="1">
        <v>8</v>
      </c>
      <c r="B9" s="70" t="s">
        <v>55</v>
      </c>
    </row>
    <row r="10" spans="1:2">
      <c r="A10" s="1">
        <v>9</v>
      </c>
      <c r="B10" s="70" t="s">
        <v>20</v>
      </c>
    </row>
    <row r="11" spans="1:2">
      <c r="A11" s="1">
        <v>10</v>
      </c>
      <c r="B11" s="70" t="s">
        <v>56</v>
      </c>
    </row>
    <row r="12" spans="1:2">
      <c r="A12" s="1">
        <v>11</v>
      </c>
      <c r="B12" s="70" t="s">
        <v>57</v>
      </c>
    </row>
    <row r="13" spans="1:2">
      <c r="A13" s="1">
        <v>12</v>
      </c>
      <c r="B13" s="71" t="s">
        <v>58</v>
      </c>
    </row>
    <row r="14" spans="1:2">
      <c r="A14" s="1">
        <v>13</v>
      </c>
      <c r="B14" s="71" t="s">
        <v>59</v>
      </c>
    </row>
    <row r="15" spans="1:2">
      <c r="A15" s="1">
        <v>14</v>
      </c>
      <c r="B15" s="70" t="s">
        <v>60</v>
      </c>
    </row>
    <row r="16" spans="1:2">
      <c r="A16" s="1">
        <v>15</v>
      </c>
      <c r="B16" s="70" t="s">
        <v>61</v>
      </c>
    </row>
  </sheetData>
  <hyperlinks>
    <hyperlink ref="B2" location="DM0001蝴蝶结!A1" display="DM0001蝴蝶结"/>
    <hyperlink ref="B3" location="DM0002交叉!A1" display="DM0002交叉"/>
    <hyperlink ref="B4" location="DM0003搭扣!A1" display="DM0003搭扣"/>
    <hyperlink ref="B5" location="DM0004圆点!A1" display="DM0004圆点"/>
    <hyperlink ref="B6" location="DM0005彩条!A1" display="DM0005彩条"/>
    <hyperlink ref="B7" location="DM0006PU!A1" display="DM0006PU"/>
    <hyperlink ref="B8" location="LT0001猪头!A1" display="LT0001猪头"/>
    <hyperlink ref="B9" location="LT0002包跟熊!A1" display="LT0002包跟熊"/>
    <hyperlink ref="B10" location="LT0003海贼王!A1" display="LT0003海贼王"/>
    <hyperlink ref="B11" location="连体睡衣普通款!A1" display="连体睡衣普通款"/>
    <hyperlink ref="B12" location="连体睡衣如厕款!A1" display="连体睡衣如厕款"/>
    <hyperlink ref="B13" location="女士夹袄!A1" display="女士夹袄"/>
    <hyperlink ref="B14" location="男士夹袄!A1" display="男士夹袄"/>
    <hyperlink ref="B15" location="女士珊瑚绒睡衣!A1" display="女士珊瑚绒"/>
    <hyperlink ref="B16" location="女士秋季套装!A1" display="秋季套装"/>
  </hyperlinks>
  <pageMargins left="0.699305555555556" right="0.699305555555556" top="0.75" bottom="0.75" header="0.3" footer="0.3"/>
  <pageSetup paperSize="9" orientation="portrait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6"/>
  <sheetViews>
    <sheetView workbookViewId="0">
      <selection activeCell="N1" sqref="N1"/>
    </sheetView>
  </sheetViews>
  <sheetFormatPr defaultColWidth="9" defaultRowHeight="13.5"/>
  <cols>
    <col min="1" max="1" width="9.125"/>
  </cols>
  <sheetData>
    <row r="1" ht="14.25" customHeight="1" spans="1:14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2" t="s">
        <v>67</v>
      </c>
      <c r="I1" s="2" t="s">
        <v>68</v>
      </c>
      <c r="J1" s="2" t="s">
        <v>69</v>
      </c>
      <c r="K1" s="1" t="s">
        <v>70</v>
      </c>
      <c r="N1" s="7" t="s">
        <v>105</v>
      </c>
    </row>
    <row r="2" spans="1:12">
      <c r="A2" s="3">
        <v>41620</v>
      </c>
      <c r="B2" s="4" t="s">
        <v>160</v>
      </c>
      <c r="C2" s="5" t="s">
        <v>158</v>
      </c>
      <c r="D2" s="6">
        <v>27.5</v>
      </c>
      <c r="E2" s="4">
        <v>1</v>
      </c>
      <c r="F2" s="6">
        <v>38</v>
      </c>
      <c r="G2" s="6">
        <v>38</v>
      </c>
      <c r="H2" s="6">
        <v>5</v>
      </c>
      <c r="I2" s="8">
        <f>G2-D2*E2-H2</f>
        <v>5.5</v>
      </c>
      <c r="J2" s="9">
        <f>I2/(D2*E2)</f>
        <v>0.2</v>
      </c>
      <c r="K2" s="10" t="s">
        <v>72</v>
      </c>
      <c r="L2" t="s">
        <v>76</v>
      </c>
    </row>
    <row r="3" spans="1:12">
      <c r="A3" s="3">
        <v>41620</v>
      </c>
      <c r="B3" s="4" t="s">
        <v>160</v>
      </c>
      <c r="C3" s="5" t="s">
        <v>158</v>
      </c>
      <c r="D3" s="6">
        <v>27.5</v>
      </c>
      <c r="E3" s="4">
        <v>1</v>
      </c>
      <c r="F3" s="6">
        <v>47</v>
      </c>
      <c r="G3" s="6">
        <v>47</v>
      </c>
      <c r="H3" s="6">
        <v>10</v>
      </c>
      <c r="I3" s="8">
        <f>G3-D3*E3-H3</f>
        <v>9.5</v>
      </c>
      <c r="J3" s="9">
        <f>I3/(D3*E3)</f>
        <v>0.345454545454545</v>
      </c>
      <c r="K3" s="10" t="s">
        <v>72</v>
      </c>
      <c r="L3" t="s">
        <v>163</v>
      </c>
    </row>
    <row r="4" spans="1:12">
      <c r="A4" s="3">
        <v>41629</v>
      </c>
      <c r="B4" s="4" t="s">
        <v>160</v>
      </c>
      <c r="C4" s="5" t="s">
        <v>158</v>
      </c>
      <c r="D4" s="6">
        <v>27.5</v>
      </c>
      <c r="E4" s="4">
        <v>1</v>
      </c>
      <c r="F4" s="6">
        <v>44</v>
      </c>
      <c r="G4" s="6">
        <v>44</v>
      </c>
      <c r="H4" s="6">
        <v>3</v>
      </c>
      <c r="I4" s="8">
        <f>G4-D4*E4-H4</f>
        <v>13.5</v>
      </c>
      <c r="J4" s="9">
        <f>I4/(D4*E4)</f>
        <v>0.490909090909091</v>
      </c>
      <c r="K4" s="10" t="s">
        <v>72</v>
      </c>
      <c r="L4" t="s">
        <v>76</v>
      </c>
    </row>
    <row r="5" spans="1:12">
      <c r="A5" s="3">
        <v>41630</v>
      </c>
      <c r="B5" s="4" t="s">
        <v>160</v>
      </c>
      <c r="C5" s="5" t="s">
        <v>158</v>
      </c>
      <c r="D5" s="6">
        <v>27.5</v>
      </c>
      <c r="E5" s="4">
        <v>1</v>
      </c>
      <c r="F5" s="6">
        <v>45</v>
      </c>
      <c r="G5" s="6">
        <v>45</v>
      </c>
      <c r="H5" s="6">
        <v>1</v>
      </c>
      <c r="I5" s="8">
        <f>G5-D5*E5-H5</f>
        <v>16.5</v>
      </c>
      <c r="J5" s="9">
        <f>I5/(D5*E5)</f>
        <v>0.6</v>
      </c>
      <c r="K5" s="10" t="s">
        <v>72</v>
      </c>
      <c r="L5" t="s">
        <v>96</v>
      </c>
    </row>
    <row r="6" spans="1:11">
      <c r="A6" s="3"/>
      <c r="B6" s="4"/>
      <c r="C6" s="5"/>
      <c r="D6" s="6"/>
      <c r="E6" s="4"/>
      <c r="F6" s="6"/>
      <c r="G6" s="6"/>
      <c r="H6" s="6"/>
      <c r="I6" s="8"/>
      <c r="J6" s="9"/>
      <c r="K6" s="10"/>
    </row>
    <row r="7" spans="1:11">
      <c r="A7" s="3"/>
      <c r="B7" s="4"/>
      <c r="C7" s="5"/>
      <c r="D7" s="6"/>
      <c r="E7" s="4"/>
      <c r="F7" s="6"/>
      <c r="G7" s="6"/>
      <c r="H7" s="6"/>
      <c r="I7" s="8"/>
      <c r="J7" s="9"/>
      <c r="K7" s="10"/>
    </row>
    <row r="8" spans="1:11">
      <c r="A8" s="3"/>
      <c r="B8" s="4"/>
      <c r="C8" s="5"/>
      <c r="D8" s="6"/>
      <c r="E8" s="4"/>
      <c r="F8" s="6"/>
      <c r="G8" s="6"/>
      <c r="H8" s="6"/>
      <c r="I8" s="8"/>
      <c r="J8" s="9"/>
      <c r="K8" s="10"/>
    </row>
    <row r="16" s="11" customFormat="1" ht="14.25" spans="1:9">
      <c r="A16" s="12" t="s">
        <v>115</v>
      </c>
      <c r="B16" s="12"/>
      <c r="C16" s="12"/>
      <c r="D16" s="12"/>
      <c r="E16" s="12"/>
      <c r="F16" s="12"/>
      <c r="G16" s="13">
        <f t="shared" ref="G16:I16" si="0">SUM(G2:G15)</f>
        <v>174</v>
      </c>
      <c r="H16" s="13">
        <f>SUM(H2:H15)</f>
        <v>19</v>
      </c>
      <c r="I16" s="13">
        <f>SUM(I2:I15)</f>
        <v>45</v>
      </c>
    </row>
  </sheetData>
  <hyperlinks>
    <hyperlink ref="N1" location="list!A1" display="返回首页"/>
  </hyperlinks>
  <pageMargins left="0.75" right="0.75" top="1" bottom="1" header="0.511805555555556" footer="0.511805555555556"/>
  <pageSetup paperSize="9" orientation="portrait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6"/>
  <sheetViews>
    <sheetView workbookViewId="0">
      <selection activeCell="N1" sqref="N1"/>
    </sheetView>
  </sheetViews>
  <sheetFormatPr defaultColWidth="9" defaultRowHeight="13.5"/>
  <cols>
    <col min="1" max="1" width="9.125"/>
    <col min="4" max="4" width="8.125" customWidth="1"/>
    <col min="7" max="7" width="9.25" customWidth="1"/>
    <col min="10" max="10" width="9.25"/>
  </cols>
  <sheetData>
    <row r="1" ht="14.25" customHeight="1" spans="1:14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2" t="s">
        <v>67</v>
      </c>
      <c r="I1" s="2" t="s">
        <v>68</v>
      </c>
      <c r="J1" s="2" t="s">
        <v>69</v>
      </c>
      <c r="K1" s="1" t="s">
        <v>70</v>
      </c>
      <c r="N1" s="7" t="s">
        <v>105</v>
      </c>
    </row>
    <row r="2" spans="1:12">
      <c r="A2" s="14">
        <v>41603</v>
      </c>
      <c r="B2" s="4" t="s">
        <v>164</v>
      </c>
      <c r="C2" s="5" t="s">
        <v>149</v>
      </c>
      <c r="D2" s="6">
        <v>21</v>
      </c>
      <c r="E2" s="4">
        <v>1</v>
      </c>
      <c r="F2" s="6">
        <v>36</v>
      </c>
      <c r="G2" s="6">
        <v>36</v>
      </c>
      <c r="H2" s="6">
        <v>2.5</v>
      </c>
      <c r="I2" s="8">
        <f t="shared" ref="I2:I11" si="0">G2-D2*E2-H2</f>
        <v>12.5</v>
      </c>
      <c r="J2" s="9">
        <f t="shared" ref="J2:J11" si="1">I2/(D2*E2)</f>
        <v>0.595238095238095</v>
      </c>
      <c r="K2" s="10" t="s">
        <v>72</v>
      </c>
      <c r="L2" t="s">
        <v>76</v>
      </c>
    </row>
    <row r="3" spans="1:12">
      <c r="A3" s="3">
        <v>41606</v>
      </c>
      <c r="B3" s="4" t="s">
        <v>164</v>
      </c>
      <c r="C3" s="5" t="s">
        <v>149</v>
      </c>
      <c r="D3" s="6">
        <v>21</v>
      </c>
      <c r="E3" s="4">
        <v>1</v>
      </c>
      <c r="F3" s="6">
        <v>39</v>
      </c>
      <c r="G3" s="6">
        <v>39</v>
      </c>
      <c r="H3" s="6">
        <v>5</v>
      </c>
      <c r="I3" s="8">
        <f>G3-D3*E3-H3</f>
        <v>13</v>
      </c>
      <c r="J3" s="9">
        <f>I3/(D3*E3)</f>
        <v>0.619047619047619</v>
      </c>
      <c r="K3" s="10" t="s">
        <v>72</v>
      </c>
      <c r="L3" t="s">
        <v>76</v>
      </c>
    </row>
    <row r="4" spans="1:12">
      <c r="A4" s="3">
        <v>41606</v>
      </c>
      <c r="B4" s="4" t="s">
        <v>164</v>
      </c>
      <c r="C4" s="5" t="s">
        <v>148</v>
      </c>
      <c r="D4" s="6">
        <v>21</v>
      </c>
      <c r="E4" s="4">
        <v>1</v>
      </c>
      <c r="F4" s="6">
        <v>42</v>
      </c>
      <c r="G4" s="6">
        <v>42</v>
      </c>
      <c r="H4" s="6">
        <v>4.5</v>
      </c>
      <c r="I4" s="8">
        <f>G4-D4*E4-H4</f>
        <v>16.5</v>
      </c>
      <c r="J4" s="9">
        <f>I4/(D4*E4)</f>
        <v>0.785714285714286</v>
      </c>
      <c r="K4" s="10" t="s">
        <v>72</v>
      </c>
      <c r="L4" t="s">
        <v>76</v>
      </c>
    </row>
    <row r="5" spans="1:12">
      <c r="A5" s="3">
        <v>41608</v>
      </c>
      <c r="B5" s="4" t="s">
        <v>164</v>
      </c>
      <c r="C5" s="5" t="s">
        <v>149</v>
      </c>
      <c r="D5" s="6">
        <v>21</v>
      </c>
      <c r="E5" s="4">
        <v>1</v>
      </c>
      <c r="F5" s="6">
        <v>39</v>
      </c>
      <c r="G5" s="6">
        <v>39</v>
      </c>
      <c r="H5" s="6">
        <v>5</v>
      </c>
      <c r="I5" s="8">
        <f>G5-D5*E5-H5</f>
        <v>13</v>
      </c>
      <c r="J5" s="9">
        <f>I5/(D5*E5)</f>
        <v>0.619047619047619</v>
      </c>
      <c r="K5" s="10" t="s">
        <v>72</v>
      </c>
      <c r="L5" t="s">
        <v>76</v>
      </c>
    </row>
    <row r="6" spans="1:12">
      <c r="A6" s="3">
        <v>41612</v>
      </c>
      <c r="B6" s="4" t="s">
        <v>164</v>
      </c>
      <c r="C6" s="5" t="s">
        <v>149</v>
      </c>
      <c r="D6" s="6">
        <v>21</v>
      </c>
      <c r="E6" s="4">
        <v>1</v>
      </c>
      <c r="F6" s="6">
        <v>39</v>
      </c>
      <c r="G6" s="6">
        <v>39</v>
      </c>
      <c r="H6" s="6">
        <v>5</v>
      </c>
      <c r="I6" s="8">
        <f>G6-D6*E6-H6</f>
        <v>13</v>
      </c>
      <c r="J6" s="9">
        <f>I6/(D6*E6)</f>
        <v>0.619047619047619</v>
      </c>
      <c r="K6" s="10" t="s">
        <v>72</v>
      </c>
      <c r="L6" t="s">
        <v>96</v>
      </c>
    </row>
    <row r="7" spans="1:12">
      <c r="A7" s="3">
        <v>41615</v>
      </c>
      <c r="B7" s="4" t="s">
        <v>164</v>
      </c>
      <c r="C7" s="5" t="s">
        <v>148</v>
      </c>
      <c r="D7" s="6">
        <v>21</v>
      </c>
      <c r="E7" s="4">
        <v>1</v>
      </c>
      <c r="F7" s="6">
        <v>39</v>
      </c>
      <c r="G7" s="6">
        <v>39</v>
      </c>
      <c r="H7" s="6">
        <v>5</v>
      </c>
      <c r="I7" s="8">
        <f>G7-D7*E7-H7</f>
        <v>13</v>
      </c>
      <c r="J7" s="9">
        <f>I7/(D7*E7)</f>
        <v>0.619047619047619</v>
      </c>
      <c r="K7" s="10" t="s">
        <v>72</v>
      </c>
      <c r="L7" t="s">
        <v>76</v>
      </c>
    </row>
    <row r="8" spans="1:12">
      <c r="A8" s="3">
        <v>41620</v>
      </c>
      <c r="B8" s="4" t="s">
        <v>164</v>
      </c>
      <c r="C8" s="5" t="s">
        <v>149</v>
      </c>
      <c r="D8" s="6">
        <v>21</v>
      </c>
      <c r="E8" s="4">
        <v>1</v>
      </c>
      <c r="F8" s="6">
        <v>39</v>
      </c>
      <c r="G8" s="6">
        <v>39</v>
      </c>
      <c r="H8" s="6">
        <v>1</v>
      </c>
      <c r="I8" s="8">
        <f>G8-D8*E8-H8</f>
        <v>17</v>
      </c>
      <c r="J8" s="9">
        <f>I8/(D8*E8)</f>
        <v>0.80952380952381</v>
      </c>
      <c r="K8" s="10" t="s">
        <v>72</v>
      </c>
      <c r="L8" s="5" t="s">
        <v>96</v>
      </c>
    </row>
    <row r="9" spans="1:12">
      <c r="A9" s="3">
        <v>41620</v>
      </c>
      <c r="B9" s="4" t="s">
        <v>164</v>
      </c>
      <c r="C9" s="5" t="s">
        <v>148</v>
      </c>
      <c r="D9" s="6">
        <v>21</v>
      </c>
      <c r="E9" s="4">
        <v>1</v>
      </c>
      <c r="F9" s="6">
        <v>39</v>
      </c>
      <c r="G9" s="6">
        <v>39</v>
      </c>
      <c r="H9" s="6">
        <v>1.5</v>
      </c>
      <c r="I9" s="8">
        <f>G9-D9*E9-H9</f>
        <v>16.5</v>
      </c>
      <c r="J9" s="9">
        <f>I9/(D9*E9)</f>
        <v>0.785714285714286</v>
      </c>
      <c r="K9" s="10" t="s">
        <v>72</v>
      </c>
      <c r="L9" s="5"/>
    </row>
    <row r="10" spans="1:12">
      <c r="A10" s="3">
        <v>41637</v>
      </c>
      <c r="B10" s="4" t="s">
        <v>164</v>
      </c>
      <c r="C10" s="5" t="s">
        <v>148</v>
      </c>
      <c r="D10" s="6">
        <v>21</v>
      </c>
      <c r="E10" s="4">
        <v>1</v>
      </c>
      <c r="F10" s="6">
        <v>39</v>
      </c>
      <c r="G10" s="6">
        <v>39</v>
      </c>
      <c r="H10" s="6">
        <v>6</v>
      </c>
      <c r="I10" s="8">
        <f>G10-D10*E10-H10</f>
        <v>12</v>
      </c>
      <c r="J10" s="9">
        <f>I10/(D10*E10)</f>
        <v>0.571428571428571</v>
      </c>
      <c r="K10" s="10" t="s">
        <v>72</v>
      </c>
      <c r="L10" t="s">
        <v>76</v>
      </c>
    </row>
    <row r="11" spans="1:12">
      <c r="A11" s="3">
        <v>41641</v>
      </c>
      <c r="B11" s="4" t="s">
        <v>164</v>
      </c>
      <c r="C11" s="5" t="s">
        <v>149</v>
      </c>
      <c r="D11" s="6">
        <v>21</v>
      </c>
      <c r="E11" s="4">
        <v>1</v>
      </c>
      <c r="F11" s="6">
        <v>39</v>
      </c>
      <c r="G11" s="6">
        <v>39</v>
      </c>
      <c r="H11" s="6">
        <v>3</v>
      </c>
      <c r="I11" s="8">
        <f>G11-D11*E11-H11</f>
        <v>15</v>
      </c>
      <c r="J11" s="9">
        <f>I11/(D11*E11)</f>
        <v>0.714285714285714</v>
      </c>
      <c r="K11" s="10" t="s">
        <v>72</v>
      </c>
      <c r="L11" t="s">
        <v>76</v>
      </c>
    </row>
    <row r="12" spans="1:11">
      <c r="A12" s="3"/>
      <c r="B12" s="4"/>
      <c r="C12" s="5"/>
      <c r="D12" s="6"/>
      <c r="E12" s="4"/>
      <c r="F12" s="6"/>
      <c r="G12" s="6"/>
      <c r="H12" s="6"/>
      <c r="I12" s="8"/>
      <c r="J12" s="9"/>
      <c r="K12" s="10"/>
    </row>
    <row r="13" spans="1:11">
      <c r="A13" s="3"/>
      <c r="B13" s="4"/>
      <c r="C13" s="5"/>
      <c r="D13" s="6"/>
      <c r="E13" s="4"/>
      <c r="F13" s="6"/>
      <c r="G13" s="6"/>
      <c r="H13" s="6"/>
      <c r="I13" s="8"/>
      <c r="J13" s="9"/>
      <c r="K13" s="10"/>
    </row>
    <row r="16" s="11" customFormat="1" ht="14.25" spans="1:10">
      <c r="A16" s="12" t="s">
        <v>115</v>
      </c>
      <c r="B16" s="12"/>
      <c r="C16" s="12"/>
      <c r="D16" s="12"/>
      <c r="E16" s="12"/>
      <c r="F16" s="12"/>
      <c r="G16" s="13">
        <f>SUM(G2:G15)</f>
        <v>390</v>
      </c>
      <c r="H16" s="13"/>
      <c r="I16" s="13">
        <f>SUM(I2:I15)</f>
        <v>141.5</v>
      </c>
      <c r="J16" s="12"/>
    </row>
  </sheetData>
  <mergeCells count="1">
    <mergeCell ref="L8:L9"/>
  </mergeCells>
  <hyperlinks>
    <hyperlink ref="N1" location="list!A1" display="返回首页"/>
  </hyperlinks>
  <pageMargins left="0.75" right="0.75" top="1" bottom="1" header="0.511805555555556" footer="0.511805555555556"/>
  <pageSetup paperSize="9" orientation="portrait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2"/>
  <sheetViews>
    <sheetView workbookViewId="0">
      <selection activeCell="L16" sqref="L16"/>
    </sheetView>
  </sheetViews>
  <sheetFormatPr defaultColWidth="9" defaultRowHeight="13.5"/>
  <cols>
    <col min="1" max="1" width="9.125"/>
    <col min="7" max="7" width="9.25"/>
    <col min="9" max="9" width="9.25"/>
  </cols>
  <sheetData>
    <row r="1" ht="14.25" customHeight="1" spans="1:14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2" t="s">
        <v>67</v>
      </c>
      <c r="I1" s="2" t="s">
        <v>68</v>
      </c>
      <c r="J1" s="2" t="s">
        <v>69</v>
      </c>
      <c r="K1" s="1" t="s">
        <v>70</v>
      </c>
      <c r="N1" s="7" t="s">
        <v>105</v>
      </c>
    </row>
    <row r="2" spans="1:12">
      <c r="A2" s="14">
        <v>41627</v>
      </c>
      <c r="B2" s="4" t="s">
        <v>160</v>
      </c>
      <c r="C2" s="5" t="s">
        <v>145</v>
      </c>
      <c r="D2" s="6">
        <v>27.9</v>
      </c>
      <c r="E2" s="4">
        <v>1</v>
      </c>
      <c r="F2" s="6">
        <v>44</v>
      </c>
      <c r="G2" s="6">
        <v>44</v>
      </c>
      <c r="H2" s="6">
        <v>2</v>
      </c>
      <c r="I2" s="8">
        <f>G2-D2*E2-H2</f>
        <v>14.1</v>
      </c>
      <c r="J2" s="9">
        <f>I2/(D2*E2)</f>
        <v>0.505376344086022</v>
      </c>
      <c r="K2" s="10" t="s">
        <v>72</v>
      </c>
      <c r="L2" t="s">
        <v>76</v>
      </c>
    </row>
    <row r="3" spans="1:12">
      <c r="A3" s="14">
        <v>41630</v>
      </c>
      <c r="B3" s="4" t="s">
        <v>160</v>
      </c>
      <c r="C3" s="5" t="s">
        <v>148</v>
      </c>
      <c r="D3" s="6">
        <v>27.9</v>
      </c>
      <c r="E3" s="4">
        <v>1</v>
      </c>
      <c r="F3" s="6">
        <v>43</v>
      </c>
      <c r="G3" s="6">
        <v>43</v>
      </c>
      <c r="H3" s="6">
        <v>1</v>
      </c>
      <c r="I3" s="8">
        <f>G3-D3*E3-H3</f>
        <v>14.1</v>
      </c>
      <c r="J3" s="9">
        <f>I3/(D3*E3)</f>
        <v>0.505376344086022</v>
      </c>
      <c r="K3" s="10" t="s">
        <v>72</v>
      </c>
      <c r="L3" t="s">
        <v>76</v>
      </c>
    </row>
    <row r="4" spans="1:12">
      <c r="A4" s="14">
        <v>41632</v>
      </c>
      <c r="B4" s="4" t="s">
        <v>160</v>
      </c>
      <c r="C4" s="5" t="s">
        <v>145</v>
      </c>
      <c r="D4" s="6">
        <v>27.9</v>
      </c>
      <c r="E4" s="4">
        <v>1</v>
      </c>
      <c r="F4" s="6">
        <v>42</v>
      </c>
      <c r="G4" s="6">
        <v>42</v>
      </c>
      <c r="H4" s="6">
        <v>2.5</v>
      </c>
      <c r="I4" s="8">
        <f>G4-D4*E4-H4</f>
        <v>11.6</v>
      </c>
      <c r="J4" s="9">
        <f>I4/(D4*E4)</f>
        <v>0.415770609318997</v>
      </c>
      <c r="K4" s="10" t="s">
        <v>72</v>
      </c>
      <c r="L4" t="s">
        <v>76</v>
      </c>
    </row>
    <row r="5" spans="1:11">
      <c r="A5" s="14"/>
      <c r="B5" s="4"/>
      <c r="C5" s="5"/>
      <c r="D5" s="6"/>
      <c r="E5" s="4"/>
      <c r="F5" s="6"/>
      <c r="G5" s="6"/>
      <c r="H5" s="6"/>
      <c r="I5" s="8"/>
      <c r="J5" s="9"/>
      <c r="K5" s="10"/>
    </row>
    <row r="6" spans="1:11">
      <c r="A6" s="14"/>
      <c r="B6" s="4"/>
      <c r="C6" s="5"/>
      <c r="D6" s="6"/>
      <c r="E6" s="4"/>
      <c r="F6" s="6"/>
      <c r="G6" s="6"/>
      <c r="H6" s="6"/>
      <c r="I6" s="8"/>
      <c r="J6" s="9"/>
      <c r="K6" s="10"/>
    </row>
    <row r="7" spans="1:11">
      <c r="A7" s="14"/>
      <c r="B7" s="4"/>
      <c r="C7" s="5"/>
      <c r="D7" s="6"/>
      <c r="E7" s="4"/>
      <c r="F7" s="6"/>
      <c r="G7" s="6"/>
      <c r="H7" s="6"/>
      <c r="I7" s="8"/>
      <c r="J7" s="9"/>
      <c r="K7" s="10"/>
    </row>
    <row r="12" s="11" customFormat="1" ht="14.25" spans="1:10">
      <c r="A12" s="12" t="s">
        <v>115</v>
      </c>
      <c r="B12" s="12"/>
      <c r="C12" s="12"/>
      <c r="D12" s="12"/>
      <c r="E12" s="12"/>
      <c r="F12" s="12"/>
      <c r="G12" s="13">
        <f>SUM(G2:G11)</f>
        <v>129</v>
      </c>
      <c r="H12" s="13"/>
      <c r="I12" s="13">
        <f>SUM(I2:I11)</f>
        <v>39.8</v>
      </c>
      <c r="J12" s="12"/>
    </row>
  </sheetData>
  <hyperlinks>
    <hyperlink ref="N1" location="list!A1" display="返回首页"/>
  </hyperlinks>
  <pageMargins left="0.75" right="0.75" top="1" bottom="1" header="0.511805555555556" footer="0.511805555555556"/>
  <pageSetup paperSize="9" orientation="portrait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4"/>
  <sheetViews>
    <sheetView workbookViewId="0">
      <selection activeCell="N1" sqref="N1"/>
    </sheetView>
  </sheetViews>
  <sheetFormatPr defaultColWidth="9" defaultRowHeight="13.5"/>
  <cols>
    <col min="1" max="1" width="9.125"/>
    <col min="7" max="7" width="9.25"/>
  </cols>
  <sheetData>
    <row r="1" ht="14.25" customHeight="1" spans="1:14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2" t="s">
        <v>67</v>
      </c>
      <c r="I1" s="2" t="s">
        <v>68</v>
      </c>
      <c r="J1" s="2" t="s">
        <v>69</v>
      </c>
      <c r="K1" s="1" t="s">
        <v>70</v>
      </c>
      <c r="N1" s="7" t="s">
        <v>105</v>
      </c>
    </row>
    <row r="2" spans="1:12">
      <c r="A2" s="3">
        <v>41627</v>
      </c>
      <c r="B2" s="4" t="s">
        <v>165</v>
      </c>
      <c r="C2" s="5" t="s">
        <v>158</v>
      </c>
      <c r="D2" s="6">
        <v>18</v>
      </c>
      <c r="E2" s="4">
        <v>1</v>
      </c>
      <c r="F2" s="6">
        <v>24</v>
      </c>
      <c r="G2" s="6">
        <v>24</v>
      </c>
      <c r="H2" s="6">
        <v>2</v>
      </c>
      <c r="I2" s="8">
        <f t="shared" ref="I2:I7" si="0">G2-D2*E2-H2</f>
        <v>4</v>
      </c>
      <c r="J2" s="9">
        <f t="shared" ref="J2:J7" si="1">I2/(D2*E2)</f>
        <v>0.222222222222222</v>
      </c>
      <c r="K2" s="10" t="s">
        <v>72</v>
      </c>
      <c r="L2" t="s">
        <v>76</v>
      </c>
    </row>
    <row r="3" spans="1:12">
      <c r="A3" s="3">
        <v>41627</v>
      </c>
      <c r="B3" s="4" t="s">
        <v>165</v>
      </c>
      <c r="C3" s="5" t="s">
        <v>158</v>
      </c>
      <c r="D3" s="6">
        <v>18</v>
      </c>
      <c r="E3" s="4">
        <v>1</v>
      </c>
      <c r="F3" s="6">
        <v>24</v>
      </c>
      <c r="G3" s="6">
        <v>24</v>
      </c>
      <c r="H3" s="6">
        <v>1</v>
      </c>
      <c r="I3" s="8">
        <f>G3-D3*E3-H3</f>
        <v>5</v>
      </c>
      <c r="J3" s="9">
        <f>I3/(D3*E3)</f>
        <v>0.277777777777778</v>
      </c>
      <c r="K3" s="10" t="s">
        <v>72</v>
      </c>
      <c r="L3" t="s">
        <v>76</v>
      </c>
    </row>
    <row r="4" spans="1:12">
      <c r="A4" s="3">
        <v>41630</v>
      </c>
      <c r="B4" s="4" t="s">
        <v>165</v>
      </c>
      <c r="C4" s="5" t="s">
        <v>158</v>
      </c>
      <c r="D4" s="6">
        <v>18</v>
      </c>
      <c r="E4" s="4">
        <v>1</v>
      </c>
      <c r="F4" s="6">
        <v>29</v>
      </c>
      <c r="G4" s="6">
        <v>29</v>
      </c>
      <c r="H4" s="6">
        <v>2.5</v>
      </c>
      <c r="I4" s="8">
        <f>G4-D4*E4-H4</f>
        <v>8.5</v>
      </c>
      <c r="J4" s="9">
        <f>I4/(D4*E4)</f>
        <v>0.472222222222222</v>
      </c>
      <c r="K4" s="10" t="s">
        <v>72</v>
      </c>
      <c r="L4" t="s">
        <v>76</v>
      </c>
    </row>
    <row r="5" spans="1:12">
      <c r="A5" s="3">
        <v>41644</v>
      </c>
      <c r="B5" s="4" t="s">
        <v>160</v>
      </c>
      <c r="C5" s="5" t="s">
        <v>158</v>
      </c>
      <c r="D5" s="6">
        <v>18</v>
      </c>
      <c r="E5" s="4">
        <v>1</v>
      </c>
      <c r="F5" s="6">
        <v>29</v>
      </c>
      <c r="G5" s="6">
        <v>29</v>
      </c>
      <c r="H5" s="6">
        <v>6</v>
      </c>
      <c r="I5" s="8">
        <f>G5-D5*E5-H5</f>
        <v>5</v>
      </c>
      <c r="J5" s="9">
        <f>I5/(D5*E5)</f>
        <v>0.277777777777778</v>
      </c>
      <c r="K5" s="10" t="s">
        <v>72</v>
      </c>
      <c r="L5" t="s">
        <v>76</v>
      </c>
    </row>
    <row r="6" spans="1:12">
      <c r="A6" s="3">
        <v>41646</v>
      </c>
      <c r="B6" s="4" t="s">
        <v>165</v>
      </c>
      <c r="C6" s="5" t="s">
        <v>158</v>
      </c>
      <c r="D6" s="6">
        <v>18</v>
      </c>
      <c r="E6" s="4">
        <v>1</v>
      </c>
      <c r="F6" s="6">
        <v>30</v>
      </c>
      <c r="G6" s="6">
        <v>30</v>
      </c>
      <c r="H6" s="6">
        <v>0</v>
      </c>
      <c r="I6" s="8">
        <f>G6-D6*E6-H6</f>
        <v>12</v>
      </c>
      <c r="J6" s="9">
        <f>I6/(D6*E6)</f>
        <v>0.666666666666667</v>
      </c>
      <c r="K6" s="10" t="s">
        <v>72</v>
      </c>
      <c r="L6" t="s">
        <v>101</v>
      </c>
    </row>
    <row r="7" spans="1:12">
      <c r="A7" s="3">
        <v>41647</v>
      </c>
      <c r="B7" s="4" t="s">
        <v>160</v>
      </c>
      <c r="C7" s="5" t="s">
        <v>158</v>
      </c>
      <c r="D7" s="6">
        <v>18</v>
      </c>
      <c r="E7" s="4">
        <v>1</v>
      </c>
      <c r="F7" s="6">
        <v>30</v>
      </c>
      <c r="G7" s="6">
        <v>30</v>
      </c>
      <c r="H7" s="6">
        <v>0</v>
      </c>
      <c r="I7" s="8">
        <f>G7-D7*E7-H7</f>
        <v>12</v>
      </c>
      <c r="J7" s="9">
        <f>I7/(D7*E7)</f>
        <v>0.666666666666667</v>
      </c>
      <c r="K7" s="10" t="s">
        <v>72</v>
      </c>
      <c r="L7" t="s">
        <v>101</v>
      </c>
    </row>
    <row r="14" s="11" customFormat="1" ht="14.25" spans="1:10">
      <c r="A14" s="12" t="s">
        <v>115</v>
      </c>
      <c r="B14" s="12"/>
      <c r="C14" s="12"/>
      <c r="D14" s="12"/>
      <c r="E14" s="12"/>
      <c r="F14" s="12"/>
      <c r="G14" s="13">
        <f>SUM(G2:G13)</f>
        <v>166</v>
      </c>
      <c r="H14" s="13"/>
      <c r="I14" s="13">
        <f>SUM(I2:I13)</f>
        <v>46.5</v>
      </c>
      <c r="J14" s="12"/>
    </row>
  </sheetData>
  <hyperlinks>
    <hyperlink ref="N1" location="list!A1" display="返回首页"/>
  </hyperlinks>
  <pageMargins left="0.75" right="0.75" top="1" bottom="1" header="0.511805555555556" footer="0.511805555555556"/>
  <pageSetup paperSize="9" orientation="portrait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4"/>
  <sheetViews>
    <sheetView workbookViewId="0">
      <selection activeCell="H9" sqref="H9"/>
    </sheetView>
  </sheetViews>
  <sheetFormatPr defaultColWidth="9" defaultRowHeight="13.5"/>
  <cols>
    <col min="1" max="1" width="9.125"/>
    <col min="7" max="7" width="9.25"/>
  </cols>
  <sheetData>
    <row r="1" ht="14.25" customHeight="1" spans="1:14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2" t="s">
        <v>67</v>
      </c>
      <c r="I1" s="2" t="s">
        <v>68</v>
      </c>
      <c r="J1" s="2" t="s">
        <v>69</v>
      </c>
      <c r="K1" s="1" t="s">
        <v>70</v>
      </c>
      <c r="N1" s="7" t="s">
        <v>105</v>
      </c>
    </row>
    <row r="2" spans="1:12">
      <c r="A2" s="3">
        <v>41644</v>
      </c>
      <c r="B2" s="4" t="s">
        <v>160</v>
      </c>
      <c r="C2" s="5" t="s">
        <v>158</v>
      </c>
      <c r="D2" s="6">
        <v>21</v>
      </c>
      <c r="E2" s="4">
        <v>1</v>
      </c>
      <c r="F2" s="6">
        <v>34</v>
      </c>
      <c r="G2" s="6">
        <v>34</v>
      </c>
      <c r="H2" s="6">
        <v>1</v>
      </c>
      <c r="I2" s="8">
        <f>G2-D2*E2-H2</f>
        <v>12</v>
      </c>
      <c r="J2" s="9">
        <f>I2/(D2*E2)</f>
        <v>0.571428571428571</v>
      </c>
      <c r="K2" s="10" t="s">
        <v>72</v>
      </c>
      <c r="L2" t="s">
        <v>76</v>
      </c>
    </row>
    <row r="3" spans="1:11">
      <c r="A3" s="3"/>
      <c r="B3" s="4"/>
      <c r="C3" s="5"/>
      <c r="D3" s="6"/>
      <c r="E3" s="4"/>
      <c r="F3" s="6"/>
      <c r="G3" s="6"/>
      <c r="H3" s="6"/>
      <c r="I3" s="8"/>
      <c r="J3" s="9"/>
      <c r="K3" s="10"/>
    </row>
    <row r="4" spans="1:11">
      <c r="A4" s="3"/>
      <c r="B4" s="4"/>
      <c r="C4" s="5"/>
      <c r="D4" s="6"/>
      <c r="E4" s="4"/>
      <c r="F4" s="6"/>
      <c r="G4" s="6"/>
      <c r="H4" s="6"/>
      <c r="I4" s="8"/>
      <c r="J4" s="9"/>
      <c r="K4" s="10"/>
    </row>
    <row r="5" spans="1:11">
      <c r="A5" s="3"/>
      <c r="B5" s="4"/>
      <c r="C5" s="5"/>
      <c r="D5" s="6"/>
      <c r="E5" s="4"/>
      <c r="F5" s="6"/>
      <c r="G5" s="6"/>
      <c r="H5" s="6"/>
      <c r="I5" s="8"/>
      <c r="J5" s="9"/>
      <c r="K5" s="10"/>
    </row>
    <row r="6" spans="1:11">
      <c r="A6" s="3"/>
      <c r="B6" s="4"/>
      <c r="C6" s="5"/>
      <c r="D6" s="6"/>
      <c r="E6" s="4"/>
      <c r="F6" s="6"/>
      <c r="G6" s="6"/>
      <c r="H6" s="6"/>
      <c r="I6" s="8"/>
      <c r="J6" s="9"/>
      <c r="K6" s="10"/>
    </row>
    <row r="7" spans="1:11">
      <c r="A7" s="3"/>
      <c r="B7" s="4"/>
      <c r="C7" s="5"/>
      <c r="D7" s="6"/>
      <c r="E7" s="4"/>
      <c r="F7" s="6"/>
      <c r="G7" s="6"/>
      <c r="H7" s="6"/>
      <c r="I7" s="8"/>
      <c r="J7" s="9"/>
      <c r="K7" s="10"/>
    </row>
    <row r="14" s="11" customFormat="1" ht="14.25" spans="1:10">
      <c r="A14" s="12" t="s">
        <v>115</v>
      </c>
      <c r="B14" s="12"/>
      <c r="C14" s="12"/>
      <c r="D14" s="12"/>
      <c r="E14" s="12"/>
      <c r="F14" s="12"/>
      <c r="G14" s="13">
        <f>SUM(G2:G13)</f>
        <v>34</v>
      </c>
      <c r="H14" s="13"/>
      <c r="I14" s="13">
        <f>SUM(I2:I13)</f>
        <v>12</v>
      </c>
      <c r="J14" s="12"/>
    </row>
  </sheetData>
  <hyperlinks>
    <hyperlink ref="N1" location="list!A1" display="返回首页"/>
  </hyperlinks>
  <pageMargins left="0.75" right="0.75" top="1" bottom="1" header="0.511805555555556" footer="0.511805555555556"/>
  <pageSetup paperSize="9" orientation="portrait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2"/>
  <sheetViews>
    <sheetView workbookViewId="0">
      <selection activeCell="J8" sqref="J8"/>
    </sheetView>
  </sheetViews>
  <sheetFormatPr defaultColWidth="9" defaultRowHeight="13.5"/>
  <cols>
    <col min="1" max="1" width="9.125"/>
    <col min="7" max="7" width="9.25"/>
    <col min="9" max="10" width="9.25"/>
  </cols>
  <sheetData>
    <row r="1" ht="14.25" customHeight="1" spans="1:14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2" t="s">
        <v>67</v>
      </c>
      <c r="I1" s="2" t="s">
        <v>68</v>
      </c>
      <c r="J1" s="2" t="s">
        <v>69</v>
      </c>
      <c r="K1" s="1" t="s">
        <v>70</v>
      </c>
      <c r="N1" s="7" t="s">
        <v>105</v>
      </c>
    </row>
    <row r="2" spans="1:12">
      <c r="A2" s="3">
        <v>41638</v>
      </c>
      <c r="B2" s="4" t="s">
        <v>160</v>
      </c>
      <c r="C2" s="5" t="s">
        <v>158</v>
      </c>
      <c r="D2" s="6">
        <v>26</v>
      </c>
      <c r="E2" s="4">
        <v>1</v>
      </c>
      <c r="F2" s="6">
        <v>39</v>
      </c>
      <c r="G2" s="6">
        <v>39</v>
      </c>
      <c r="H2" s="6">
        <v>6</v>
      </c>
      <c r="I2" s="8">
        <f t="shared" ref="I2:I6" si="0">G2-D2*E2-H2</f>
        <v>7</v>
      </c>
      <c r="J2" s="9">
        <f t="shared" ref="J2:J6" si="1">I2/(D2*E2)</f>
        <v>0.269230769230769</v>
      </c>
      <c r="K2" s="10" t="s">
        <v>72</v>
      </c>
      <c r="L2" t="s">
        <v>76</v>
      </c>
    </row>
    <row r="3" spans="1:12">
      <c r="A3" s="3">
        <v>41641</v>
      </c>
      <c r="B3" s="4" t="s">
        <v>160</v>
      </c>
      <c r="C3" s="5" t="s">
        <v>158</v>
      </c>
      <c r="D3" s="6">
        <v>26</v>
      </c>
      <c r="E3" s="4">
        <v>1</v>
      </c>
      <c r="F3" s="6">
        <v>39</v>
      </c>
      <c r="G3" s="6">
        <v>39</v>
      </c>
      <c r="H3" s="6">
        <v>3</v>
      </c>
      <c r="I3" s="8">
        <f>G3-D3*E3-H3</f>
        <v>10</v>
      </c>
      <c r="J3" s="9">
        <f>I3/(D3*E3)</f>
        <v>0.384615384615385</v>
      </c>
      <c r="K3" s="10" t="s">
        <v>72</v>
      </c>
      <c r="L3" t="s">
        <v>76</v>
      </c>
    </row>
    <row r="4" spans="1:12">
      <c r="A4" s="3">
        <v>41646</v>
      </c>
      <c r="B4" s="4" t="s">
        <v>166</v>
      </c>
      <c r="C4" s="5" t="s">
        <v>158</v>
      </c>
      <c r="D4" s="6">
        <v>26</v>
      </c>
      <c r="E4" s="4">
        <v>1</v>
      </c>
      <c r="F4" s="6">
        <v>35</v>
      </c>
      <c r="G4" s="6">
        <v>35</v>
      </c>
      <c r="H4" s="6">
        <v>0</v>
      </c>
      <c r="I4" s="8">
        <f>G4-D4*E4-H4</f>
        <v>9</v>
      </c>
      <c r="J4" s="9">
        <f>I4/(D4*E4)</f>
        <v>0.346153846153846</v>
      </c>
      <c r="K4" s="10" t="s">
        <v>72</v>
      </c>
      <c r="L4" t="s">
        <v>101</v>
      </c>
    </row>
    <row r="5" spans="1:12">
      <c r="A5" s="3">
        <v>41647</v>
      </c>
      <c r="B5" s="4" t="s">
        <v>166</v>
      </c>
      <c r="C5" s="5" t="s">
        <v>158</v>
      </c>
      <c r="D5" s="6">
        <v>26</v>
      </c>
      <c r="E5" s="4">
        <v>4</v>
      </c>
      <c r="F5" s="6">
        <v>35</v>
      </c>
      <c r="G5" s="6">
        <f>F5*E5</f>
        <v>140</v>
      </c>
      <c r="H5" s="6">
        <v>0</v>
      </c>
      <c r="I5" s="8">
        <f>G5-D5*E5-H5</f>
        <v>36</v>
      </c>
      <c r="J5" s="9">
        <f>I5/(D5*E5)</f>
        <v>0.346153846153846</v>
      </c>
      <c r="K5" s="10" t="s">
        <v>72</v>
      </c>
      <c r="L5" t="s">
        <v>101</v>
      </c>
    </row>
    <row r="6" spans="1:12">
      <c r="A6" s="3">
        <v>41647</v>
      </c>
      <c r="B6" s="4" t="s">
        <v>160</v>
      </c>
      <c r="C6" s="5" t="s">
        <v>158</v>
      </c>
      <c r="D6" s="6">
        <v>26</v>
      </c>
      <c r="E6" s="4">
        <v>1</v>
      </c>
      <c r="F6" s="6">
        <v>35</v>
      </c>
      <c r="G6" s="6">
        <v>35</v>
      </c>
      <c r="H6" s="6">
        <v>0</v>
      </c>
      <c r="I6" s="8">
        <f>G6-D6*E6-H6</f>
        <v>9</v>
      </c>
      <c r="J6" s="9">
        <f>I6/(D6*E6)</f>
        <v>0.346153846153846</v>
      </c>
      <c r="K6" s="10" t="s">
        <v>72</v>
      </c>
      <c r="L6" t="s">
        <v>101</v>
      </c>
    </row>
    <row r="7" spans="1:11">
      <c r="A7" s="3"/>
      <c r="B7" s="4"/>
      <c r="C7" s="5"/>
      <c r="D7" s="6"/>
      <c r="E7" s="4"/>
      <c r="F7" s="6"/>
      <c r="G7" s="6"/>
      <c r="H7" s="6"/>
      <c r="I7" s="8"/>
      <c r="J7" s="9"/>
      <c r="K7" s="10"/>
    </row>
    <row r="8" spans="1:11">
      <c r="A8" s="3"/>
      <c r="B8" s="4"/>
      <c r="C8" s="5"/>
      <c r="D8" s="6"/>
      <c r="E8" s="4"/>
      <c r="F8" s="6"/>
      <c r="G8" s="6"/>
      <c r="H8" s="6"/>
      <c r="I8" s="8"/>
      <c r="J8" s="9"/>
      <c r="K8" s="10"/>
    </row>
    <row r="12" s="11" customFormat="1" ht="14.25" spans="1:10">
      <c r="A12" s="12" t="s">
        <v>115</v>
      </c>
      <c r="B12" s="12"/>
      <c r="C12" s="12"/>
      <c r="D12" s="12"/>
      <c r="E12" s="12"/>
      <c r="F12" s="12"/>
      <c r="G12" s="13">
        <f>SUM(G2:G11)</f>
        <v>288</v>
      </c>
      <c r="H12" s="13"/>
      <c r="I12" s="13">
        <f>SUM(I2:I11)</f>
        <v>71</v>
      </c>
      <c r="J12" s="12"/>
    </row>
  </sheetData>
  <hyperlinks>
    <hyperlink ref="N1" location="list!A1" display="返回首页"/>
  </hyperlinks>
  <pageMargins left="0.75" right="0.75" top="1" bottom="1" header="0.511805555555556" footer="0.511805555555556"/>
  <pageSetup paperSize="9" orientation="portrait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"/>
  <sheetViews>
    <sheetView workbookViewId="0">
      <selection activeCell="H27" sqref="H27"/>
    </sheetView>
  </sheetViews>
  <sheetFormatPr defaultColWidth="9" defaultRowHeight="13.5" outlineLevelRow="1"/>
  <cols>
    <col min="1" max="1" width="9.125"/>
  </cols>
  <sheetData>
    <row r="1" ht="14.25" customHeight="1" spans="1:14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2" t="s">
        <v>67</v>
      </c>
      <c r="I1" s="2" t="s">
        <v>68</v>
      </c>
      <c r="J1" s="2" t="s">
        <v>69</v>
      </c>
      <c r="K1" s="1" t="s">
        <v>70</v>
      </c>
      <c r="N1" s="7" t="s">
        <v>105</v>
      </c>
    </row>
    <row r="2" spans="1:12">
      <c r="A2" s="3">
        <v>41630</v>
      </c>
      <c r="B2" s="4" t="s">
        <v>167</v>
      </c>
      <c r="C2" s="5" t="s">
        <v>158</v>
      </c>
      <c r="D2" s="6">
        <v>25</v>
      </c>
      <c r="E2" s="4">
        <v>1</v>
      </c>
      <c r="F2" s="6">
        <v>38</v>
      </c>
      <c r="G2" s="6">
        <v>38</v>
      </c>
      <c r="H2" s="6">
        <v>2</v>
      </c>
      <c r="I2" s="8">
        <f>G2-D2*E2-H2</f>
        <v>11</v>
      </c>
      <c r="J2" s="9">
        <f>I2/(D2*E2)</f>
        <v>0.44</v>
      </c>
      <c r="K2" s="10" t="s">
        <v>72</v>
      </c>
      <c r="L2" t="s">
        <v>76</v>
      </c>
    </row>
  </sheetData>
  <hyperlinks>
    <hyperlink ref="N1" location="list!A1" display="返回首页"/>
  </hyperlinks>
  <pageMargins left="0.75" right="0.75" top="1" bottom="1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79"/>
  <sheetViews>
    <sheetView tabSelected="1" workbookViewId="0">
      <pane xSplit="1" ySplit="1" topLeftCell="B146" activePane="bottomRight" state="frozen"/>
      <selection/>
      <selection pane="topRight"/>
      <selection pane="bottomLeft"/>
      <selection pane="bottomRight" activeCell="F163" sqref="F163"/>
    </sheetView>
  </sheetViews>
  <sheetFormatPr defaultColWidth="9" defaultRowHeight="13.5"/>
  <cols>
    <col min="1" max="1" width="9.25" customWidth="1"/>
    <col min="2" max="2" width="23.625" customWidth="1"/>
    <col min="3" max="5" width="9" style="5"/>
    <col min="6" max="8" width="9.25" style="5"/>
    <col min="9" max="9" width="9.25" style="45"/>
    <col min="10" max="10" width="10.75" style="45" customWidth="1"/>
    <col min="12" max="12" width="11" customWidth="1"/>
  </cols>
  <sheetData>
    <row r="1" s="21" customFormat="1" spans="1:11">
      <c r="A1" s="1" t="s">
        <v>0</v>
      </c>
      <c r="B1" s="1" t="s">
        <v>3</v>
      </c>
      <c r="C1" s="1" t="s">
        <v>62</v>
      </c>
      <c r="D1" s="1" t="s">
        <v>63</v>
      </c>
      <c r="E1" s="1" t="s">
        <v>64</v>
      </c>
      <c r="F1" s="1" t="s">
        <v>65</v>
      </c>
      <c r="G1" s="1" t="s">
        <v>66</v>
      </c>
      <c r="H1" s="1" t="s">
        <v>67</v>
      </c>
      <c r="I1" s="2" t="s">
        <v>68</v>
      </c>
      <c r="J1" s="2" t="s">
        <v>69</v>
      </c>
      <c r="K1" s="21" t="s">
        <v>70</v>
      </c>
    </row>
    <row r="2" spans="1:12">
      <c r="A2" s="3">
        <v>41572</v>
      </c>
      <c r="B2" t="s">
        <v>7</v>
      </c>
      <c r="C2" s="5" t="s">
        <v>71</v>
      </c>
      <c r="D2" s="17">
        <v>16.82</v>
      </c>
      <c r="E2" s="5">
        <v>3</v>
      </c>
      <c r="F2" s="17">
        <v>22</v>
      </c>
      <c r="G2" s="17">
        <f>F2*E2</f>
        <v>66</v>
      </c>
      <c r="H2" s="17">
        <v>0</v>
      </c>
      <c r="I2" s="8">
        <f>G2-D2*E2-H2</f>
        <v>15.54</v>
      </c>
      <c r="J2" s="9">
        <f t="shared" ref="J2:J60" si="0">I2/(D2*E2)</f>
        <v>0.307966706302021</v>
      </c>
      <c r="K2" s="1" t="s">
        <v>72</v>
      </c>
      <c r="L2" s="22" t="s">
        <v>73</v>
      </c>
    </row>
    <row r="3" spans="1:12">
      <c r="A3" s="3">
        <v>41575</v>
      </c>
      <c r="B3" t="s">
        <v>7</v>
      </c>
      <c r="C3" s="5" t="s">
        <v>74</v>
      </c>
      <c r="D3" s="17">
        <v>16.82</v>
      </c>
      <c r="E3" s="5">
        <v>1</v>
      </c>
      <c r="F3" s="17">
        <v>22</v>
      </c>
      <c r="G3" s="17">
        <f t="shared" ref="G3:G41" si="1">F3*E3</f>
        <v>22</v>
      </c>
      <c r="H3" s="17">
        <v>0</v>
      </c>
      <c r="I3" s="8">
        <f t="shared" ref="I3:I60" si="2">G3-D3*E3-H3</f>
        <v>5.18</v>
      </c>
      <c r="J3" s="9">
        <f>I3/(D3*E3)</f>
        <v>0.307966706302021</v>
      </c>
      <c r="K3" s="1" t="s">
        <v>72</v>
      </c>
      <c r="L3" s="22"/>
    </row>
    <row r="4" spans="1:12">
      <c r="A4" s="3">
        <v>41572</v>
      </c>
      <c r="B4" t="s">
        <v>8</v>
      </c>
      <c r="C4" s="5" t="s">
        <v>74</v>
      </c>
      <c r="D4" s="17">
        <v>14.22</v>
      </c>
      <c r="E4" s="5">
        <v>1</v>
      </c>
      <c r="F4" s="17">
        <v>18</v>
      </c>
      <c r="G4" s="17">
        <f>F4*E4</f>
        <v>18</v>
      </c>
      <c r="H4" s="17">
        <v>0</v>
      </c>
      <c r="I4" s="8">
        <f>G4-D4*E4-H4</f>
        <v>3.78</v>
      </c>
      <c r="J4" s="9">
        <f>I4/(D4*E4)</f>
        <v>0.265822784810126</v>
      </c>
      <c r="K4" s="1" t="s">
        <v>72</v>
      </c>
      <c r="L4" s="22"/>
    </row>
    <row r="5" spans="1:12">
      <c r="A5" s="3">
        <v>41572</v>
      </c>
      <c r="B5" t="s">
        <v>11</v>
      </c>
      <c r="C5" s="5" t="s">
        <v>71</v>
      </c>
      <c r="D5" s="17">
        <v>9.72</v>
      </c>
      <c r="E5" s="5">
        <v>1</v>
      </c>
      <c r="F5" s="17">
        <v>16</v>
      </c>
      <c r="G5" s="17">
        <f>F5*E5</f>
        <v>16</v>
      </c>
      <c r="H5" s="17">
        <v>0</v>
      </c>
      <c r="I5" s="8">
        <f>G5-D5*E5-H5</f>
        <v>6.28</v>
      </c>
      <c r="J5" s="9">
        <f>I5/(D5*E5)</f>
        <v>0.646090534979424</v>
      </c>
      <c r="K5" s="1" t="s">
        <v>72</v>
      </c>
      <c r="L5" s="22"/>
    </row>
    <row r="6" spans="1:12">
      <c r="A6" s="3">
        <v>41572</v>
      </c>
      <c r="B6" t="s">
        <v>9</v>
      </c>
      <c r="C6" s="5" t="s">
        <v>74</v>
      </c>
      <c r="D6" s="17">
        <v>13.22</v>
      </c>
      <c r="E6" s="5">
        <v>1</v>
      </c>
      <c r="F6" s="17">
        <v>22</v>
      </c>
      <c r="G6" s="17">
        <f>F6*E6</f>
        <v>22</v>
      </c>
      <c r="H6" s="17">
        <v>0</v>
      </c>
      <c r="I6" s="8">
        <f>G6-D6*E6-H6</f>
        <v>8.78</v>
      </c>
      <c r="J6" s="9">
        <f>I6/(D6*E6)</f>
        <v>0.664145234493192</v>
      </c>
      <c r="K6" s="1" t="s">
        <v>72</v>
      </c>
      <c r="L6" s="22"/>
    </row>
    <row r="7" spans="1:12">
      <c r="A7" s="3">
        <v>41574</v>
      </c>
      <c r="B7" t="s">
        <v>12</v>
      </c>
      <c r="C7" s="5" t="s">
        <v>71</v>
      </c>
      <c r="D7" s="17">
        <v>40</v>
      </c>
      <c r="E7" s="5">
        <v>1</v>
      </c>
      <c r="F7" s="17">
        <v>55</v>
      </c>
      <c r="G7" s="17">
        <f>F7*E7</f>
        <v>55</v>
      </c>
      <c r="H7" s="17">
        <v>12</v>
      </c>
      <c r="I7" s="8">
        <f>G7-D7*E7-H7</f>
        <v>3</v>
      </c>
      <c r="J7" s="9">
        <f>I7/(D7*E7)</f>
        <v>0.075</v>
      </c>
      <c r="K7" s="1" t="s">
        <v>72</v>
      </c>
      <c r="L7" t="s">
        <v>75</v>
      </c>
    </row>
    <row r="8" spans="1:12">
      <c r="A8" s="3">
        <v>41575</v>
      </c>
      <c r="B8" t="s">
        <v>12</v>
      </c>
      <c r="C8" s="5" t="s">
        <v>74</v>
      </c>
      <c r="D8" s="17">
        <v>40</v>
      </c>
      <c r="E8" s="5">
        <v>1</v>
      </c>
      <c r="F8" s="17">
        <v>55</v>
      </c>
      <c r="G8" s="17">
        <f>F8*E8</f>
        <v>55</v>
      </c>
      <c r="H8" s="17">
        <v>7</v>
      </c>
      <c r="I8" s="8">
        <f>G8-D8*E8-H8</f>
        <v>8</v>
      </c>
      <c r="J8" s="9">
        <f>I8/(D8*E8)</f>
        <v>0.2</v>
      </c>
      <c r="K8" s="1" t="s">
        <v>72</v>
      </c>
      <c r="L8" t="s">
        <v>76</v>
      </c>
    </row>
    <row r="9" spans="1:12">
      <c r="A9" s="3">
        <v>41575</v>
      </c>
      <c r="B9" t="s">
        <v>35</v>
      </c>
      <c r="C9" s="5" t="s">
        <v>74</v>
      </c>
      <c r="D9" s="17">
        <v>68.52</v>
      </c>
      <c r="E9" s="5">
        <v>1</v>
      </c>
      <c r="F9" s="17">
        <v>79</v>
      </c>
      <c r="G9" s="17">
        <f>F9*E9</f>
        <v>79</v>
      </c>
      <c r="H9" s="17">
        <v>7</v>
      </c>
      <c r="I9" s="8">
        <f>G9-D9*E9-H9</f>
        <v>3.48</v>
      </c>
      <c r="J9" s="9">
        <f>I9/(D9*E9)</f>
        <v>0.0507880910683013</v>
      </c>
      <c r="K9" s="1" t="s">
        <v>72</v>
      </c>
      <c r="L9" t="s">
        <v>77</v>
      </c>
    </row>
    <row r="10" spans="1:12">
      <c r="A10" s="3">
        <v>41575</v>
      </c>
      <c r="B10" t="s">
        <v>13</v>
      </c>
      <c r="C10" s="5" t="s">
        <v>74</v>
      </c>
      <c r="D10" s="17">
        <v>5.72</v>
      </c>
      <c r="E10" s="5">
        <v>1</v>
      </c>
      <c r="F10" s="17">
        <v>7</v>
      </c>
      <c r="G10" s="17">
        <f>F10*E10</f>
        <v>7</v>
      </c>
      <c r="H10" s="17">
        <v>0</v>
      </c>
      <c r="I10" s="8">
        <f>G10-D10*E10-H10</f>
        <v>1.28</v>
      </c>
      <c r="J10" s="9">
        <f>I10/(D10*E10)</f>
        <v>0.223776223776224</v>
      </c>
      <c r="K10" s="1" t="s">
        <v>72</v>
      </c>
      <c r="L10" t="s">
        <v>76</v>
      </c>
    </row>
    <row r="11" spans="1:12">
      <c r="A11" s="3">
        <v>41575</v>
      </c>
      <c r="B11" t="s">
        <v>14</v>
      </c>
      <c r="C11" s="5" t="s">
        <v>74</v>
      </c>
      <c r="D11" s="17">
        <v>15.36</v>
      </c>
      <c r="E11" s="5">
        <v>2</v>
      </c>
      <c r="F11" s="17">
        <v>22</v>
      </c>
      <c r="G11" s="17">
        <f>F11*E11</f>
        <v>44</v>
      </c>
      <c r="H11" s="17">
        <v>0</v>
      </c>
      <c r="I11" s="8">
        <f>G11-D11*E11-H11</f>
        <v>13.28</v>
      </c>
      <c r="J11" s="9">
        <f>I11/(D11*E11)</f>
        <v>0.432291666666667</v>
      </c>
      <c r="K11" s="1" t="s">
        <v>72</v>
      </c>
      <c r="L11" t="s">
        <v>78</v>
      </c>
    </row>
    <row r="12" spans="1:12">
      <c r="A12" s="3">
        <v>41576</v>
      </c>
      <c r="B12" t="s">
        <v>15</v>
      </c>
      <c r="C12" s="5" t="s">
        <v>74</v>
      </c>
      <c r="D12" s="17">
        <v>50</v>
      </c>
      <c r="E12" s="5">
        <v>1</v>
      </c>
      <c r="F12" s="17">
        <v>55</v>
      </c>
      <c r="G12" s="17">
        <f>F12*E12</f>
        <v>55</v>
      </c>
      <c r="H12" s="17">
        <v>7</v>
      </c>
      <c r="I12" s="8">
        <f>G12-D12*E12-H12</f>
        <v>-2</v>
      </c>
      <c r="J12" s="9">
        <f>I12/(D12*E12)</f>
        <v>-0.04</v>
      </c>
      <c r="K12" s="1" t="s">
        <v>72</v>
      </c>
      <c r="L12" t="s">
        <v>76</v>
      </c>
    </row>
    <row r="13" spans="1:12">
      <c r="A13" s="3">
        <v>41576</v>
      </c>
      <c r="B13" t="s">
        <v>16</v>
      </c>
      <c r="C13" s="5" t="s">
        <v>74</v>
      </c>
      <c r="D13" s="17">
        <v>30</v>
      </c>
      <c r="E13" s="5">
        <v>1</v>
      </c>
      <c r="F13" s="17">
        <v>49</v>
      </c>
      <c r="G13" s="17">
        <f>F13*E13</f>
        <v>49</v>
      </c>
      <c r="H13" s="17">
        <v>10</v>
      </c>
      <c r="I13" s="8">
        <f>G13-D13*E13-H13</f>
        <v>9</v>
      </c>
      <c r="J13" s="9">
        <f>I13/(D13*E13)</f>
        <v>0.3</v>
      </c>
      <c r="K13" s="1" t="s">
        <v>72</v>
      </c>
      <c r="L13" t="s">
        <v>75</v>
      </c>
    </row>
    <row r="14" spans="1:12">
      <c r="A14" s="3">
        <v>41577</v>
      </c>
      <c r="B14" t="s">
        <v>8</v>
      </c>
      <c r="C14" s="5" t="s">
        <v>71</v>
      </c>
      <c r="D14" s="17">
        <v>14.22</v>
      </c>
      <c r="E14" s="5">
        <v>1</v>
      </c>
      <c r="F14" s="17">
        <v>18</v>
      </c>
      <c r="G14" s="17">
        <f>F14*E14</f>
        <v>18</v>
      </c>
      <c r="H14" s="17">
        <v>0</v>
      </c>
      <c r="I14" s="8">
        <f>G14-D14*E14-H14</f>
        <v>3.78</v>
      </c>
      <c r="J14" s="9">
        <f>I14/(D14*E14)</f>
        <v>0.265822784810126</v>
      </c>
      <c r="K14" s="1" t="s">
        <v>72</v>
      </c>
      <c r="L14" t="s">
        <v>79</v>
      </c>
    </row>
    <row r="15" spans="1:12">
      <c r="A15" s="3">
        <v>41577</v>
      </c>
      <c r="B15" t="s">
        <v>17</v>
      </c>
      <c r="C15" s="5" t="s">
        <v>71</v>
      </c>
      <c r="D15" s="17">
        <v>81.52</v>
      </c>
      <c r="E15" s="5">
        <v>1</v>
      </c>
      <c r="F15" s="17">
        <v>90</v>
      </c>
      <c r="G15" s="17">
        <f>F15*E15</f>
        <v>90</v>
      </c>
      <c r="H15" s="17">
        <v>0</v>
      </c>
      <c r="I15" s="8">
        <f>G15-D15*E15-H15</f>
        <v>8.48</v>
      </c>
      <c r="J15" s="9">
        <f>I15/(D15*E15)</f>
        <v>0.104023552502453</v>
      </c>
      <c r="K15" s="1" t="s">
        <v>72</v>
      </c>
      <c r="L15" t="s">
        <v>79</v>
      </c>
    </row>
    <row r="16" spans="1:12">
      <c r="A16" s="3">
        <v>41577</v>
      </c>
      <c r="B16" t="s">
        <v>35</v>
      </c>
      <c r="C16" s="5" t="s">
        <v>74</v>
      </c>
      <c r="D16" s="17">
        <v>68.52</v>
      </c>
      <c r="E16" s="5">
        <v>1</v>
      </c>
      <c r="F16" s="17">
        <v>85</v>
      </c>
      <c r="G16" s="17">
        <f>F16*E16</f>
        <v>85</v>
      </c>
      <c r="H16" s="17">
        <v>20</v>
      </c>
      <c r="I16" s="8">
        <f>G16-D16*E16-H16</f>
        <v>-3.52</v>
      </c>
      <c r="J16" s="9">
        <f>I16/(D16*E16)</f>
        <v>-0.0513718622300058</v>
      </c>
      <c r="K16" s="1" t="s">
        <v>72</v>
      </c>
      <c r="L16" s="22" t="s">
        <v>80</v>
      </c>
    </row>
    <row r="17" spans="1:12">
      <c r="A17" s="3">
        <v>41577</v>
      </c>
      <c r="B17" t="s">
        <v>18</v>
      </c>
      <c r="C17" s="5" t="s">
        <v>71</v>
      </c>
      <c r="D17" s="17">
        <v>16.22</v>
      </c>
      <c r="E17" s="5">
        <v>1</v>
      </c>
      <c r="F17" s="17">
        <v>22</v>
      </c>
      <c r="G17" s="17">
        <f>F17*E17</f>
        <v>22</v>
      </c>
      <c r="H17" s="17">
        <v>0</v>
      </c>
      <c r="I17" s="8">
        <f>G17-D17*E17-H17</f>
        <v>5.78</v>
      </c>
      <c r="J17" s="9">
        <f>I17/(D17*E17)</f>
        <v>0.356350184956844</v>
      </c>
      <c r="K17" s="1" t="s">
        <v>72</v>
      </c>
      <c r="L17" s="22"/>
    </row>
    <row r="18" spans="1:12">
      <c r="A18" s="3">
        <v>41578</v>
      </c>
      <c r="B18" t="s">
        <v>19</v>
      </c>
      <c r="C18" s="5" t="s">
        <v>74</v>
      </c>
      <c r="D18" s="17">
        <v>68.52</v>
      </c>
      <c r="E18" s="5">
        <v>1</v>
      </c>
      <c r="F18" s="17">
        <v>85</v>
      </c>
      <c r="G18" s="17">
        <f>F18*E18</f>
        <v>85</v>
      </c>
      <c r="H18" s="17">
        <v>12</v>
      </c>
      <c r="I18" s="8">
        <f>G18-D18*E18-H18</f>
        <v>4.48</v>
      </c>
      <c r="J18" s="9">
        <f>I18/(D18*E18)</f>
        <v>0.0653823701109166</v>
      </c>
      <c r="K18" s="1" t="s">
        <v>72</v>
      </c>
      <c r="L18" t="s">
        <v>81</v>
      </c>
    </row>
    <row r="19" spans="1:12">
      <c r="A19" s="3">
        <v>41578</v>
      </c>
      <c r="B19" t="s">
        <v>35</v>
      </c>
      <c r="C19" s="5" t="s">
        <v>74</v>
      </c>
      <c r="D19" s="17">
        <v>68.52</v>
      </c>
      <c r="E19" s="5">
        <v>1</v>
      </c>
      <c r="F19" s="17">
        <v>85</v>
      </c>
      <c r="G19" s="17">
        <f>F19*E19</f>
        <v>85</v>
      </c>
      <c r="H19" s="17">
        <v>12</v>
      </c>
      <c r="I19" s="8">
        <f>G19-D19*E19-H19</f>
        <v>4.48</v>
      </c>
      <c r="J19" s="9">
        <f>I19/(D19*E19)</f>
        <v>0.0653823701109166</v>
      </c>
      <c r="K19" s="1" t="s">
        <v>72</v>
      </c>
      <c r="L19" s="22" t="s">
        <v>81</v>
      </c>
    </row>
    <row r="20" spans="1:12">
      <c r="A20" s="3">
        <v>41578</v>
      </c>
      <c r="B20" t="s">
        <v>20</v>
      </c>
      <c r="C20" s="5" t="s">
        <v>74</v>
      </c>
      <c r="D20" s="17">
        <v>11.92</v>
      </c>
      <c r="E20" s="5">
        <v>1</v>
      </c>
      <c r="F20" s="17">
        <v>17</v>
      </c>
      <c r="G20" s="17">
        <f>F20*E20</f>
        <v>17</v>
      </c>
      <c r="H20" s="17">
        <v>0</v>
      </c>
      <c r="I20" s="8">
        <f>G20-D20*E20-H20</f>
        <v>5.08</v>
      </c>
      <c r="J20" s="9">
        <f>I20/(D20*E20)</f>
        <v>0.426174496644295</v>
      </c>
      <c r="K20" s="1" t="s">
        <v>72</v>
      </c>
      <c r="L20" s="22"/>
    </row>
    <row r="21" spans="1:12">
      <c r="A21" s="3">
        <v>41578</v>
      </c>
      <c r="B21" t="s">
        <v>21</v>
      </c>
      <c r="C21" s="5" t="s">
        <v>74</v>
      </c>
      <c r="D21" s="17">
        <v>1</v>
      </c>
      <c r="E21" s="5">
        <v>2</v>
      </c>
      <c r="F21" s="17">
        <v>15</v>
      </c>
      <c r="G21" s="17">
        <f>F21*E21</f>
        <v>30</v>
      </c>
      <c r="H21" s="17">
        <v>0</v>
      </c>
      <c r="I21" s="8">
        <f>G21-D21*E21-H21</f>
        <v>28</v>
      </c>
      <c r="J21" s="9">
        <f>I21/(D21*E21)</f>
        <v>14</v>
      </c>
      <c r="K21" s="1" t="s">
        <v>72</v>
      </c>
      <c r="L21" t="s">
        <v>81</v>
      </c>
    </row>
    <row r="22" spans="1:12">
      <c r="A22" s="3">
        <v>41578</v>
      </c>
      <c r="B22" t="s">
        <v>22</v>
      </c>
      <c r="C22" s="5" t="s">
        <v>74</v>
      </c>
      <c r="D22" s="17">
        <v>1</v>
      </c>
      <c r="E22" s="5">
        <v>1</v>
      </c>
      <c r="F22" s="17">
        <v>35</v>
      </c>
      <c r="G22" s="17">
        <f>F22*E22</f>
        <v>35</v>
      </c>
      <c r="H22" s="17">
        <v>12</v>
      </c>
      <c r="I22" s="8">
        <f>G22-D22*E22-H22</f>
        <v>22</v>
      </c>
      <c r="J22" s="9">
        <f>I22/(D22*E22)</f>
        <v>22</v>
      </c>
      <c r="K22" s="1" t="s">
        <v>72</v>
      </c>
      <c r="L22" t="s">
        <v>81</v>
      </c>
    </row>
    <row r="23" spans="1:12">
      <c r="A23" s="3">
        <v>41578</v>
      </c>
      <c r="B23" t="s">
        <v>23</v>
      </c>
      <c r="C23" s="5" t="s">
        <v>74</v>
      </c>
      <c r="D23" s="17">
        <v>1</v>
      </c>
      <c r="E23" s="5">
        <v>1</v>
      </c>
      <c r="F23" s="17">
        <v>25</v>
      </c>
      <c r="G23" s="17">
        <f>F23*E23</f>
        <v>25</v>
      </c>
      <c r="H23" s="17">
        <v>12</v>
      </c>
      <c r="I23" s="8">
        <f>G23-D23*E23-H23</f>
        <v>12</v>
      </c>
      <c r="J23" s="9">
        <f>I23/(D23*E23)</f>
        <v>12</v>
      </c>
      <c r="K23" s="1" t="s">
        <v>72</v>
      </c>
      <c r="L23" t="s">
        <v>81</v>
      </c>
    </row>
    <row r="24" spans="1:12">
      <c r="A24" s="3">
        <v>41579</v>
      </c>
      <c r="B24" t="s">
        <v>24</v>
      </c>
      <c r="C24" s="5" t="s">
        <v>71</v>
      </c>
      <c r="D24" s="17">
        <v>81.52</v>
      </c>
      <c r="E24" s="5">
        <v>1</v>
      </c>
      <c r="F24" s="17">
        <v>96</v>
      </c>
      <c r="G24" s="17">
        <f>F24*E24</f>
        <v>96</v>
      </c>
      <c r="H24" s="17">
        <v>1</v>
      </c>
      <c r="I24" s="8">
        <f>G24-D24*E24-H24</f>
        <v>13.48</v>
      </c>
      <c r="J24" s="9">
        <f>I24/(D24*E24)</f>
        <v>0.165358194308145</v>
      </c>
      <c r="K24" s="1" t="s">
        <v>72</v>
      </c>
      <c r="L24" t="s">
        <v>82</v>
      </c>
    </row>
    <row r="25" s="15" customFormat="1" spans="1:12">
      <c r="A25" s="14">
        <v>41582</v>
      </c>
      <c r="B25" s="15" t="s">
        <v>26</v>
      </c>
      <c r="C25" s="4" t="s">
        <v>74</v>
      </c>
      <c r="D25" s="6">
        <v>74.52</v>
      </c>
      <c r="E25" s="4">
        <v>1</v>
      </c>
      <c r="F25" s="6">
        <v>85</v>
      </c>
      <c r="G25" s="6">
        <f>F25*E25</f>
        <v>85</v>
      </c>
      <c r="H25" s="6">
        <v>25</v>
      </c>
      <c r="I25" s="8">
        <f>G25-D25*E25-H25</f>
        <v>-14.52</v>
      </c>
      <c r="J25" s="9">
        <f>I25/(D25*E25)</f>
        <v>-0.194847020933977</v>
      </c>
      <c r="K25" s="10" t="s">
        <v>72</v>
      </c>
      <c r="L25" s="49" t="s">
        <v>83</v>
      </c>
    </row>
    <row r="26" s="15" customFormat="1" spans="1:12">
      <c r="A26" s="14">
        <v>41582</v>
      </c>
      <c r="B26" s="15" t="s">
        <v>27</v>
      </c>
      <c r="C26" s="4" t="s">
        <v>74</v>
      </c>
      <c r="D26" s="6">
        <v>27.52</v>
      </c>
      <c r="E26" s="4">
        <v>1</v>
      </c>
      <c r="F26" s="6">
        <v>35</v>
      </c>
      <c r="G26" s="6">
        <f>F26*E26</f>
        <v>35</v>
      </c>
      <c r="H26" s="6">
        <v>0</v>
      </c>
      <c r="I26" s="8">
        <f>G26-D26*E26-H26</f>
        <v>7.48</v>
      </c>
      <c r="J26" s="9">
        <f>I26/(D26*E26)</f>
        <v>0.271802325581395</v>
      </c>
      <c r="K26" s="10" t="s">
        <v>72</v>
      </c>
      <c r="L26" s="49"/>
    </row>
    <row r="27" s="15" customFormat="1" spans="1:12">
      <c r="A27" s="14">
        <v>41582</v>
      </c>
      <c r="B27" s="15" t="s">
        <v>18</v>
      </c>
      <c r="C27" s="4" t="s">
        <v>71</v>
      </c>
      <c r="D27" s="6">
        <v>16.22</v>
      </c>
      <c r="E27" s="4">
        <v>1</v>
      </c>
      <c r="F27" s="6">
        <v>22</v>
      </c>
      <c r="G27" s="6">
        <f>F27*E27</f>
        <v>22</v>
      </c>
      <c r="H27" s="6">
        <v>0</v>
      </c>
      <c r="I27" s="8">
        <f>G27-D27*E27-H27</f>
        <v>5.78</v>
      </c>
      <c r="J27" s="9">
        <f>I27/(D27*E27)</f>
        <v>0.356350184956844</v>
      </c>
      <c r="K27" s="10" t="s">
        <v>72</v>
      </c>
      <c r="L27" s="49"/>
    </row>
    <row r="28" s="15" customFormat="1" spans="1:12">
      <c r="A28" s="14">
        <v>41582</v>
      </c>
      <c r="B28" s="15" t="s">
        <v>18</v>
      </c>
      <c r="C28" s="4" t="s">
        <v>74</v>
      </c>
      <c r="D28" s="6">
        <v>16.22</v>
      </c>
      <c r="E28" s="4">
        <v>1</v>
      </c>
      <c r="F28" s="6">
        <v>22</v>
      </c>
      <c r="G28" s="6">
        <f>F28*E28</f>
        <v>22</v>
      </c>
      <c r="H28" s="6">
        <v>0</v>
      </c>
      <c r="I28" s="8">
        <f>G28-D28*E28-H28</f>
        <v>5.78</v>
      </c>
      <c r="J28" s="9">
        <f>I28/(D28*E28)</f>
        <v>0.356350184956844</v>
      </c>
      <c r="K28" s="10" t="s">
        <v>72</v>
      </c>
      <c r="L28" s="49"/>
    </row>
    <row r="29" s="15" customFormat="1" spans="1:12">
      <c r="A29" s="14">
        <v>41582</v>
      </c>
      <c r="B29" s="15" t="s">
        <v>25</v>
      </c>
      <c r="C29" s="4" t="s">
        <v>74</v>
      </c>
      <c r="D29" s="6">
        <v>17.22</v>
      </c>
      <c r="E29" s="4">
        <v>1</v>
      </c>
      <c r="F29" s="6">
        <v>22</v>
      </c>
      <c r="G29" s="6">
        <f>F29*E29</f>
        <v>22</v>
      </c>
      <c r="H29" s="6">
        <v>0</v>
      </c>
      <c r="I29" s="8">
        <f>G29-D29*E29-H29</f>
        <v>4.78</v>
      </c>
      <c r="J29" s="9">
        <f>I29/(D29*E29)</f>
        <v>0.277584204413473</v>
      </c>
      <c r="K29" s="10" t="s">
        <v>72</v>
      </c>
      <c r="L29" s="49"/>
    </row>
    <row r="30" spans="1:12">
      <c r="A30" s="3">
        <v>41582</v>
      </c>
      <c r="B30" s="15" t="s">
        <v>28</v>
      </c>
      <c r="C30" s="5" t="s">
        <v>74</v>
      </c>
      <c r="D30" s="17">
        <v>74.52</v>
      </c>
      <c r="E30" s="5">
        <v>1</v>
      </c>
      <c r="F30" s="17">
        <v>80</v>
      </c>
      <c r="G30" s="17">
        <f>F30*E30</f>
        <v>80</v>
      </c>
      <c r="H30" s="17">
        <v>0</v>
      </c>
      <c r="I30" s="8">
        <f>G30-D30*E30-H30</f>
        <v>5.48</v>
      </c>
      <c r="J30" s="9">
        <f>I30/(D30*E30)</f>
        <v>0.0735373054213635</v>
      </c>
      <c r="K30" s="1" t="s">
        <v>72</v>
      </c>
      <c r="L30" s="49" t="s">
        <v>84</v>
      </c>
    </row>
    <row r="31" spans="1:12">
      <c r="A31" s="3">
        <v>41582</v>
      </c>
      <c r="B31" s="15" t="s">
        <v>19</v>
      </c>
      <c r="C31" s="5" t="s">
        <v>74</v>
      </c>
      <c r="D31" s="17">
        <v>68.52</v>
      </c>
      <c r="E31" s="5">
        <v>1</v>
      </c>
      <c r="F31" s="17">
        <v>80</v>
      </c>
      <c r="G31" s="17">
        <f>F31*E31</f>
        <v>80</v>
      </c>
      <c r="H31" s="17">
        <v>0</v>
      </c>
      <c r="I31" s="8">
        <f>G31-D31*E31-H31</f>
        <v>11.48</v>
      </c>
      <c r="J31" s="9">
        <f>I31/(D31*E31)</f>
        <v>0.167542323409224</v>
      </c>
      <c r="K31" s="1" t="s">
        <v>72</v>
      </c>
      <c r="L31" s="49"/>
    </row>
    <row r="32" s="15" customFormat="1" spans="1:12">
      <c r="A32" s="14">
        <v>41582</v>
      </c>
      <c r="B32" s="15" t="s">
        <v>29</v>
      </c>
      <c r="C32" s="4" t="s">
        <v>74</v>
      </c>
      <c r="D32" s="6">
        <v>81</v>
      </c>
      <c r="E32" s="4">
        <v>1</v>
      </c>
      <c r="F32" s="6">
        <v>85</v>
      </c>
      <c r="G32" s="6">
        <f>F32*E32</f>
        <v>85</v>
      </c>
      <c r="H32" s="6">
        <v>0</v>
      </c>
      <c r="I32" s="24">
        <f>G32-D32*E32-H32</f>
        <v>4</v>
      </c>
      <c r="J32" s="9">
        <f>I32/(D32*E32)</f>
        <v>0.0493827160493827</v>
      </c>
      <c r="K32" s="1" t="s">
        <v>72</v>
      </c>
      <c r="L32" s="15" t="s">
        <v>85</v>
      </c>
    </row>
    <row r="33" s="42" customFormat="1" ht="14" customHeight="1" spans="1:12">
      <c r="A33" s="46">
        <v>41583</v>
      </c>
      <c r="B33" s="42" t="s">
        <v>30</v>
      </c>
      <c r="C33" s="47" t="s">
        <v>74</v>
      </c>
      <c r="D33" s="48">
        <v>0</v>
      </c>
      <c r="E33" s="47">
        <v>1</v>
      </c>
      <c r="F33" s="48">
        <v>0</v>
      </c>
      <c r="G33" s="48">
        <v>5</v>
      </c>
      <c r="H33" s="48">
        <v>0</v>
      </c>
      <c r="I33" s="50">
        <f>G33-D33*E33-H33</f>
        <v>5</v>
      </c>
      <c r="J33" s="9" t="e">
        <f>I33/(D33*E33)</f>
        <v>#DIV/0!</v>
      </c>
      <c r="K33" s="51" t="s">
        <v>72</v>
      </c>
      <c r="L33" s="52" t="s">
        <v>86</v>
      </c>
    </row>
    <row r="34" s="15" customFormat="1" spans="1:12">
      <c r="A34" s="14">
        <v>41586</v>
      </c>
      <c r="B34" s="15" t="s">
        <v>19</v>
      </c>
      <c r="C34" s="4" t="s">
        <v>74</v>
      </c>
      <c r="D34" s="6">
        <v>68.52</v>
      </c>
      <c r="E34" s="4">
        <v>1</v>
      </c>
      <c r="F34" s="6">
        <v>80</v>
      </c>
      <c r="G34" s="6">
        <f t="shared" ref="G34:G41" si="3">F34*E34</f>
        <v>80</v>
      </c>
      <c r="H34" s="6">
        <v>0</v>
      </c>
      <c r="I34" s="24">
        <f>G34-D34*E34-H34</f>
        <v>11.48</v>
      </c>
      <c r="J34" s="9">
        <f>I34/(D34*E34)</f>
        <v>0.167542323409224</v>
      </c>
      <c r="K34" s="10" t="s">
        <v>72</v>
      </c>
      <c r="L34" s="15" t="s">
        <v>87</v>
      </c>
    </row>
    <row r="35" s="15" customFormat="1" spans="1:12">
      <c r="A35" s="14">
        <v>41586</v>
      </c>
      <c r="B35" s="15" t="s">
        <v>7</v>
      </c>
      <c r="C35" s="4" t="s">
        <v>88</v>
      </c>
      <c r="D35" s="6">
        <v>17</v>
      </c>
      <c r="E35" s="4">
        <v>2</v>
      </c>
      <c r="F35" s="6">
        <v>24</v>
      </c>
      <c r="G35" s="17">
        <f>F35*E35</f>
        <v>48</v>
      </c>
      <c r="H35" s="6">
        <v>6</v>
      </c>
      <c r="I35" s="8">
        <f>G35-D35*E35-H35</f>
        <v>8</v>
      </c>
      <c r="J35" s="9">
        <f>I35/(D35*E35)</f>
        <v>0.235294117647059</v>
      </c>
      <c r="K35" s="10" t="s">
        <v>72</v>
      </c>
      <c r="L35" s="49" t="s">
        <v>76</v>
      </c>
    </row>
    <row r="36" s="15" customFormat="1" spans="1:12">
      <c r="A36" s="14">
        <v>41586</v>
      </c>
      <c r="B36" s="15" t="s">
        <v>18</v>
      </c>
      <c r="C36" s="4" t="s">
        <v>74</v>
      </c>
      <c r="D36" s="6">
        <v>16.22</v>
      </c>
      <c r="E36" s="4">
        <v>1</v>
      </c>
      <c r="F36" s="6">
        <v>20</v>
      </c>
      <c r="G36" s="17">
        <f>F36*E36</f>
        <v>20</v>
      </c>
      <c r="H36" s="6">
        <v>0</v>
      </c>
      <c r="I36" s="8">
        <f>G36-D36*E36-H36</f>
        <v>3.78</v>
      </c>
      <c r="J36" s="9">
        <f>I36/(D36*E36)</f>
        <v>0.23304562268804</v>
      </c>
      <c r="K36" s="10" t="s">
        <v>72</v>
      </c>
      <c r="L36" s="49"/>
    </row>
    <row r="37" s="15" customFormat="1" spans="1:12">
      <c r="A37" s="14">
        <v>41586</v>
      </c>
      <c r="B37" s="15" t="s">
        <v>18</v>
      </c>
      <c r="C37" s="4" t="s">
        <v>71</v>
      </c>
      <c r="D37" s="6">
        <v>16.22</v>
      </c>
      <c r="E37" s="4">
        <v>1</v>
      </c>
      <c r="F37" s="6">
        <v>22</v>
      </c>
      <c r="G37" s="6">
        <f>F37*E37</f>
        <v>22</v>
      </c>
      <c r="H37" s="6">
        <v>5</v>
      </c>
      <c r="I37" s="8">
        <f>G37-D37*E37-H37</f>
        <v>0.780000000000001</v>
      </c>
      <c r="J37" s="9">
        <f>I37/(D37*E37)</f>
        <v>0.0480887792848336</v>
      </c>
      <c r="K37" s="10" t="s">
        <v>72</v>
      </c>
      <c r="L37" s="49" t="s">
        <v>76</v>
      </c>
    </row>
    <row r="38" s="15" customFormat="1" spans="1:12">
      <c r="A38" s="14">
        <v>41586</v>
      </c>
      <c r="B38" s="15" t="s">
        <v>14</v>
      </c>
      <c r="C38" s="4" t="s">
        <v>74</v>
      </c>
      <c r="D38" s="17">
        <v>15.36</v>
      </c>
      <c r="E38" s="4">
        <v>1</v>
      </c>
      <c r="F38" s="6">
        <v>22</v>
      </c>
      <c r="G38" s="6">
        <f>F38*E38</f>
        <v>22</v>
      </c>
      <c r="H38" s="6">
        <v>0</v>
      </c>
      <c r="I38" s="8">
        <f>G38-D38*E38-H38</f>
        <v>6.64</v>
      </c>
      <c r="J38" s="9">
        <f>I38/(D38*E38)</f>
        <v>0.432291666666667</v>
      </c>
      <c r="K38" s="10" t="s">
        <v>72</v>
      </c>
      <c r="L38" s="49"/>
    </row>
    <row r="39" s="15" customFormat="1" spans="1:12">
      <c r="A39" s="14">
        <v>41588</v>
      </c>
      <c r="B39" s="15" t="s">
        <v>7</v>
      </c>
      <c r="C39" s="4" t="s">
        <v>74</v>
      </c>
      <c r="D39" s="17">
        <v>17</v>
      </c>
      <c r="E39" s="4">
        <v>1</v>
      </c>
      <c r="F39" s="6">
        <v>24</v>
      </c>
      <c r="G39" s="6">
        <f>F39*E39</f>
        <v>24</v>
      </c>
      <c r="H39" s="6">
        <v>5</v>
      </c>
      <c r="I39" s="8">
        <f>G39-D39*E39-H39</f>
        <v>2</v>
      </c>
      <c r="J39" s="9">
        <f>I39/(D39*E39)</f>
        <v>0.117647058823529</v>
      </c>
      <c r="K39" s="10" t="s">
        <v>72</v>
      </c>
      <c r="L39" s="22" t="s">
        <v>76</v>
      </c>
    </row>
    <row r="40" s="15" customFormat="1" spans="1:12">
      <c r="A40" s="14">
        <v>41588</v>
      </c>
      <c r="B40" s="15" t="s">
        <v>14</v>
      </c>
      <c r="C40" s="4" t="s">
        <v>74</v>
      </c>
      <c r="D40" s="17">
        <v>15.36</v>
      </c>
      <c r="E40" s="4">
        <v>1</v>
      </c>
      <c r="F40" s="6">
        <v>22</v>
      </c>
      <c r="G40" s="6">
        <f>F40*E40</f>
        <v>22</v>
      </c>
      <c r="H40" s="6">
        <v>0</v>
      </c>
      <c r="I40" s="8">
        <f>G40-D40*E40-H40</f>
        <v>6.64</v>
      </c>
      <c r="J40" s="9">
        <f>I40/(D40*E40)</f>
        <v>0.432291666666667</v>
      </c>
      <c r="K40" s="10" t="s">
        <v>72</v>
      </c>
      <c r="L40" s="22"/>
    </row>
    <row r="41" s="15" customFormat="1" spans="1:12">
      <c r="A41" s="14">
        <v>41588</v>
      </c>
      <c r="B41" s="15" t="s">
        <v>17</v>
      </c>
      <c r="C41" s="4" t="s">
        <v>71</v>
      </c>
      <c r="D41" s="6">
        <v>81.52</v>
      </c>
      <c r="E41" s="4">
        <v>1</v>
      </c>
      <c r="F41" s="6">
        <v>95</v>
      </c>
      <c r="G41" s="6">
        <f>F41*E41</f>
        <v>95</v>
      </c>
      <c r="H41" s="6">
        <v>24</v>
      </c>
      <c r="I41" s="8">
        <f>G41-D41*E41-H41</f>
        <v>-10.52</v>
      </c>
      <c r="J41" s="9">
        <f>I41/(D41*E41)</f>
        <v>-0.129048086359176</v>
      </c>
      <c r="K41" s="10" t="s">
        <v>72</v>
      </c>
      <c r="L41" s="15" t="s">
        <v>81</v>
      </c>
    </row>
    <row r="42" s="15" customFormat="1" spans="1:12">
      <c r="A42" s="14">
        <v>41589</v>
      </c>
      <c r="B42" s="15" t="s">
        <v>17</v>
      </c>
      <c r="C42" s="4" t="s">
        <v>71</v>
      </c>
      <c r="D42" s="6">
        <v>81.52</v>
      </c>
      <c r="E42" s="4">
        <v>1</v>
      </c>
      <c r="F42" s="6">
        <v>90</v>
      </c>
      <c r="G42" s="6">
        <f t="shared" ref="G42:G45" si="4">F42*E42</f>
        <v>90</v>
      </c>
      <c r="H42" s="6">
        <v>0</v>
      </c>
      <c r="I42" s="8">
        <f>G42-D42*E42-H42</f>
        <v>8.48</v>
      </c>
      <c r="J42" s="9">
        <f>I42/(D42*E42)</f>
        <v>0.104023552502453</v>
      </c>
      <c r="K42" s="10" t="s">
        <v>72</v>
      </c>
      <c r="L42" s="15" t="s">
        <v>85</v>
      </c>
    </row>
    <row r="43" s="15" customFormat="1" spans="1:12">
      <c r="A43" s="14">
        <v>41589</v>
      </c>
      <c r="B43" s="15" t="s">
        <v>7</v>
      </c>
      <c r="C43" s="4" t="s">
        <v>74</v>
      </c>
      <c r="D43" s="6">
        <v>17</v>
      </c>
      <c r="E43" s="4">
        <v>1</v>
      </c>
      <c r="F43" s="6">
        <v>27</v>
      </c>
      <c r="G43" s="6">
        <f>F43*E43</f>
        <v>27</v>
      </c>
      <c r="H43" s="6">
        <v>5</v>
      </c>
      <c r="I43" s="8">
        <f>G43-D43*E43-H43</f>
        <v>5</v>
      </c>
      <c r="J43" s="9">
        <f>I43/(D43*E43)</f>
        <v>0.294117647058824</v>
      </c>
      <c r="K43" s="10" t="s">
        <v>72</v>
      </c>
      <c r="L43" s="49" t="s">
        <v>75</v>
      </c>
    </row>
    <row r="44" s="15" customFormat="1" spans="1:12">
      <c r="A44" s="14">
        <v>41589</v>
      </c>
      <c r="B44" s="15" t="s">
        <v>18</v>
      </c>
      <c r="C44" s="4" t="s">
        <v>74</v>
      </c>
      <c r="D44" s="6">
        <v>16.22</v>
      </c>
      <c r="E44" s="4">
        <v>1</v>
      </c>
      <c r="F44" s="6">
        <v>23</v>
      </c>
      <c r="G44" s="6">
        <f>F44*E44</f>
        <v>23</v>
      </c>
      <c r="H44" s="6">
        <v>0</v>
      </c>
      <c r="I44" s="8">
        <f>G44-D44*E44-H44</f>
        <v>6.78</v>
      </c>
      <c r="J44" s="9">
        <f>I44/(D44*E44)</f>
        <v>0.418002466091246</v>
      </c>
      <c r="K44" s="10" t="s">
        <v>72</v>
      </c>
      <c r="L44" s="49"/>
    </row>
    <row r="45" s="15" customFormat="1" spans="1:12">
      <c r="A45" s="14">
        <v>41589</v>
      </c>
      <c r="B45" s="15" t="s">
        <v>9</v>
      </c>
      <c r="C45" s="4" t="s">
        <v>74</v>
      </c>
      <c r="D45" s="6">
        <v>13.22</v>
      </c>
      <c r="E45" s="4">
        <v>1</v>
      </c>
      <c r="F45" s="6">
        <v>18</v>
      </c>
      <c r="G45" s="6">
        <f>F45*E45</f>
        <v>18</v>
      </c>
      <c r="H45" s="6">
        <v>17</v>
      </c>
      <c r="I45" s="8">
        <f>G45-D45*E45-H45</f>
        <v>-12.22</v>
      </c>
      <c r="J45" s="9">
        <f>I45/(D45*E45)</f>
        <v>-0.924357034795764</v>
      </c>
      <c r="K45" s="10" t="s">
        <v>72</v>
      </c>
      <c r="L45" s="22" t="s">
        <v>76</v>
      </c>
    </row>
    <row r="46" spans="1:12">
      <c r="A46" s="14">
        <v>41589</v>
      </c>
      <c r="B46" s="15" t="s">
        <v>31</v>
      </c>
      <c r="C46" s="4" t="s">
        <v>74</v>
      </c>
      <c r="D46" s="6">
        <v>30.52</v>
      </c>
      <c r="E46" s="4">
        <v>1</v>
      </c>
      <c r="F46" s="6">
        <v>45</v>
      </c>
      <c r="G46" s="6">
        <f t="shared" ref="G46:G60" si="5">F46*E46</f>
        <v>45</v>
      </c>
      <c r="H46" s="6">
        <v>0</v>
      </c>
      <c r="I46" s="8">
        <f>G46-D46*E46-H46</f>
        <v>14.48</v>
      </c>
      <c r="J46" s="9">
        <f>I46/(D46*E46)</f>
        <v>0.474442988204456</v>
      </c>
      <c r="K46" s="10" t="s">
        <v>72</v>
      </c>
      <c r="L46" s="22"/>
    </row>
    <row r="47" s="15" customFormat="1" spans="1:12">
      <c r="A47" s="14">
        <v>41589</v>
      </c>
      <c r="B47" s="15" t="s">
        <v>32</v>
      </c>
      <c r="C47" s="4" t="s">
        <v>74</v>
      </c>
      <c r="D47" s="6">
        <v>68.52</v>
      </c>
      <c r="E47" s="4">
        <v>1</v>
      </c>
      <c r="F47" s="6">
        <v>80</v>
      </c>
      <c r="G47" s="6">
        <f>F47*E47</f>
        <v>80</v>
      </c>
      <c r="H47" s="6">
        <v>0</v>
      </c>
      <c r="I47" s="24">
        <f>G47-D47*E47-H47</f>
        <v>11.48</v>
      </c>
      <c r="J47" s="9">
        <f>I47/(D47*E47)</f>
        <v>0.167542323409224</v>
      </c>
      <c r="K47" s="10" t="s">
        <v>89</v>
      </c>
      <c r="L47" s="49" t="s">
        <v>87</v>
      </c>
    </row>
    <row r="48" s="15" customFormat="1" spans="1:12">
      <c r="A48" s="14">
        <v>41589</v>
      </c>
      <c r="B48" s="15" t="s">
        <v>24</v>
      </c>
      <c r="C48" s="4" t="s">
        <v>71</v>
      </c>
      <c r="D48" s="6">
        <v>81.52</v>
      </c>
      <c r="E48" s="4">
        <v>1</v>
      </c>
      <c r="F48" s="6">
        <v>90</v>
      </c>
      <c r="G48" s="6">
        <f>F48*E48</f>
        <v>90</v>
      </c>
      <c r="H48" s="6">
        <v>0</v>
      </c>
      <c r="I48" s="24">
        <f>G48-D48*E48-H48</f>
        <v>8.48</v>
      </c>
      <c r="J48" s="9">
        <f>I48/(D48*E48)</f>
        <v>0.104023552502453</v>
      </c>
      <c r="K48" s="10" t="s">
        <v>89</v>
      </c>
      <c r="L48" s="49"/>
    </row>
    <row r="49" s="15" customFormat="1" spans="1:12">
      <c r="A49" s="14">
        <v>41589</v>
      </c>
      <c r="B49" s="15" t="s">
        <v>11</v>
      </c>
      <c r="C49" s="4" t="s">
        <v>74</v>
      </c>
      <c r="D49" s="6">
        <v>9.72</v>
      </c>
      <c r="E49" s="4">
        <v>1</v>
      </c>
      <c r="F49" s="6">
        <v>16</v>
      </c>
      <c r="G49" s="6">
        <f>F49*E49</f>
        <v>16</v>
      </c>
      <c r="H49" s="6">
        <v>0</v>
      </c>
      <c r="I49" s="24">
        <f>G49-D49*E49-H49</f>
        <v>6.28</v>
      </c>
      <c r="J49" s="9">
        <f>I49/(D49*E49)</f>
        <v>0.646090534979424</v>
      </c>
      <c r="K49" s="10" t="s">
        <v>89</v>
      </c>
      <c r="L49" s="49"/>
    </row>
    <row r="50" spans="1:12">
      <c r="A50" s="14">
        <v>41589</v>
      </c>
      <c r="B50" s="15" t="s">
        <v>17</v>
      </c>
      <c r="C50" s="4" t="s">
        <v>71</v>
      </c>
      <c r="D50" s="17">
        <v>81.52</v>
      </c>
      <c r="E50" s="4">
        <v>1</v>
      </c>
      <c r="F50" s="6">
        <v>95</v>
      </c>
      <c r="G50" s="6">
        <f>F50*E50</f>
        <v>95</v>
      </c>
      <c r="H50" s="6">
        <v>7</v>
      </c>
      <c r="I50" s="8">
        <f>G50-D50*E50-H50</f>
        <v>6.48</v>
      </c>
      <c r="J50" s="9">
        <f>I50/(D50*E50)</f>
        <v>0.0794896957801767</v>
      </c>
      <c r="K50" s="10" t="s">
        <v>72</v>
      </c>
      <c r="L50" s="22" t="s">
        <v>76</v>
      </c>
    </row>
    <row r="51" spans="1:12">
      <c r="A51" s="14">
        <v>41589</v>
      </c>
      <c r="B51" s="15" t="s">
        <v>19</v>
      </c>
      <c r="C51" s="4" t="s">
        <v>74</v>
      </c>
      <c r="D51" s="6">
        <v>68.52</v>
      </c>
      <c r="E51" s="4">
        <v>1</v>
      </c>
      <c r="F51" s="6">
        <v>86</v>
      </c>
      <c r="G51" s="6">
        <f>F51*E51</f>
        <v>86</v>
      </c>
      <c r="H51" s="6">
        <v>0</v>
      </c>
      <c r="I51" s="8">
        <f>G51-D51*E51-H51</f>
        <v>17.48</v>
      </c>
      <c r="J51" s="9">
        <f>I51/(D51*E51)</f>
        <v>0.255107997664915</v>
      </c>
      <c r="K51" s="10" t="s">
        <v>72</v>
      </c>
      <c r="L51" s="22"/>
    </row>
    <row r="52" spans="1:12">
      <c r="A52" s="14">
        <v>41589</v>
      </c>
      <c r="B52" s="15" t="s">
        <v>25</v>
      </c>
      <c r="C52" s="4" t="s">
        <v>71</v>
      </c>
      <c r="D52" s="6">
        <v>17.22</v>
      </c>
      <c r="E52" s="4">
        <v>1</v>
      </c>
      <c r="F52" s="6">
        <v>19</v>
      </c>
      <c r="G52" s="6">
        <f>F52*E52</f>
        <v>19</v>
      </c>
      <c r="H52" s="6">
        <v>0</v>
      </c>
      <c r="I52" s="8">
        <f>G52-D52*E52-H52</f>
        <v>1.78</v>
      </c>
      <c r="J52" s="9">
        <f>I52/(D52*E52)</f>
        <v>0.103368176538908</v>
      </c>
      <c r="K52" s="10" t="s">
        <v>72</v>
      </c>
      <c r="L52" s="22"/>
    </row>
    <row r="53" spans="1:12">
      <c r="A53" s="14">
        <v>41589</v>
      </c>
      <c r="B53" s="15" t="s">
        <v>8</v>
      </c>
      <c r="C53" s="4" t="s">
        <v>74</v>
      </c>
      <c r="D53" s="6">
        <v>14.22</v>
      </c>
      <c r="E53" s="4">
        <v>2</v>
      </c>
      <c r="F53" s="6">
        <v>18</v>
      </c>
      <c r="G53" s="6">
        <f>F53*E53</f>
        <v>36</v>
      </c>
      <c r="H53" s="6">
        <v>6</v>
      </c>
      <c r="I53" s="8">
        <f>G53-D53*E53-H53</f>
        <v>1.56</v>
      </c>
      <c r="J53" s="9">
        <f>I53/(D53*E53)</f>
        <v>0.0548523206751054</v>
      </c>
      <c r="K53" s="10" t="s">
        <v>72</v>
      </c>
      <c r="L53" s="22" t="s">
        <v>76</v>
      </c>
    </row>
    <row r="54" spans="1:12">
      <c r="A54" s="14">
        <v>41589</v>
      </c>
      <c r="B54" s="15" t="s">
        <v>14</v>
      </c>
      <c r="C54" s="4" t="s">
        <v>74</v>
      </c>
      <c r="D54" s="17">
        <v>15.36</v>
      </c>
      <c r="E54" s="4">
        <v>1</v>
      </c>
      <c r="F54" s="6">
        <v>22</v>
      </c>
      <c r="G54" s="6">
        <f>F54*E54</f>
        <v>22</v>
      </c>
      <c r="H54" s="6">
        <v>0</v>
      </c>
      <c r="I54" s="8">
        <f>G54-D54*E54-H54</f>
        <v>6.64</v>
      </c>
      <c r="J54" s="9">
        <f>I54/(D54*E54)</f>
        <v>0.432291666666667</v>
      </c>
      <c r="K54" s="10" t="s">
        <v>72</v>
      </c>
      <c r="L54" s="22"/>
    </row>
    <row r="55" spans="1:12">
      <c r="A55" s="14">
        <v>41591</v>
      </c>
      <c r="B55" s="15" t="s">
        <v>15</v>
      </c>
      <c r="C55" s="4" t="s">
        <v>74</v>
      </c>
      <c r="D55" s="6">
        <v>50</v>
      </c>
      <c r="E55" s="4">
        <v>1</v>
      </c>
      <c r="F55" s="6">
        <v>55</v>
      </c>
      <c r="G55" s="6">
        <f>F55*E55</f>
        <v>55</v>
      </c>
      <c r="H55" s="6">
        <v>0</v>
      </c>
      <c r="I55" s="8">
        <f>G55-D55*E55-H55</f>
        <v>5</v>
      </c>
      <c r="J55" s="9">
        <f>I55/(D55*E55)</f>
        <v>0.1</v>
      </c>
      <c r="K55" s="10" t="s">
        <v>72</v>
      </c>
      <c r="L55" s="22" t="s">
        <v>76</v>
      </c>
    </row>
    <row r="56" spans="1:12">
      <c r="A56" s="14">
        <v>41591</v>
      </c>
      <c r="B56" s="15" t="s">
        <v>32</v>
      </c>
      <c r="C56" s="4" t="s">
        <v>74</v>
      </c>
      <c r="D56" s="6">
        <v>68.52</v>
      </c>
      <c r="E56" s="4">
        <v>1</v>
      </c>
      <c r="F56" s="6">
        <v>80</v>
      </c>
      <c r="G56" s="6">
        <f>F56*E56</f>
        <v>80</v>
      </c>
      <c r="H56" s="6">
        <v>6</v>
      </c>
      <c r="I56" s="8">
        <f>G56-D56*E56-H56</f>
        <v>5.48</v>
      </c>
      <c r="J56" s="9">
        <f>I56/(D56*E56)</f>
        <v>0.0799766491535319</v>
      </c>
      <c r="K56" s="10" t="s">
        <v>72</v>
      </c>
      <c r="L56" s="22"/>
    </row>
    <row r="57" spans="1:12">
      <c r="A57" s="14">
        <v>41591</v>
      </c>
      <c r="B57" s="15" t="s">
        <v>25</v>
      </c>
      <c r="C57" s="4" t="s">
        <v>74</v>
      </c>
      <c r="D57" s="6">
        <v>17.22</v>
      </c>
      <c r="E57" s="4">
        <v>1</v>
      </c>
      <c r="F57" s="6">
        <v>25</v>
      </c>
      <c r="G57" s="6">
        <f>F57*E57</f>
        <v>25</v>
      </c>
      <c r="H57" s="6">
        <v>0</v>
      </c>
      <c r="I57" s="8">
        <f>G57-D57*E57-H57</f>
        <v>7.78</v>
      </c>
      <c r="J57" s="9">
        <f>I57/(D57*E57)</f>
        <v>0.451800232288037</v>
      </c>
      <c r="K57" s="10" t="s">
        <v>72</v>
      </c>
      <c r="L57" s="22"/>
    </row>
    <row r="58" spans="1:12">
      <c r="A58" s="14">
        <v>41592</v>
      </c>
      <c r="B58" s="15" t="s">
        <v>24</v>
      </c>
      <c r="C58" s="4" t="s">
        <v>71</v>
      </c>
      <c r="D58" s="6">
        <v>81.52</v>
      </c>
      <c r="E58" s="4">
        <v>1</v>
      </c>
      <c r="F58" s="6">
        <v>95</v>
      </c>
      <c r="G58" s="6">
        <f>F58*E58</f>
        <v>95</v>
      </c>
      <c r="H58" s="6">
        <v>7</v>
      </c>
      <c r="I58" s="8">
        <f>G58-D58*E58-H58</f>
        <v>6.48</v>
      </c>
      <c r="J58" s="9">
        <f>I58/(D58*E58)</f>
        <v>0.0794896957801767</v>
      </c>
      <c r="K58" s="10" t="s">
        <v>72</v>
      </c>
      <c r="L58" s="22" t="s">
        <v>76</v>
      </c>
    </row>
    <row r="59" spans="1:12">
      <c r="A59" s="14">
        <v>41592</v>
      </c>
      <c r="B59" s="15" t="s">
        <v>14</v>
      </c>
      <c r="C59" s="4" t="s">
        <v>71</v>
      </c>
      <c r="D59" s="17">
        <v>15.36</v>
      </c>
      <c r="E59" s="4">
        <v>1</v>
      </c>
      <c r="F59" s="6">
        <v>22</v>
      </c>
      <c r="G59" s="6">
        <f>F59*E59</f>
        <v>22</v>
      </c>
      <c r="H59" s="6">
        <v>0</v>
      </c>
      <c r="I59" s="8">
        <f>G59-D59*E59-H59</f>
        <v>6.64</v>
      </c>
      <c r="J59" s="9">
        <f>I59/(D59*E59)</f>
        <v>0.432291666666667</v>
      </c>
      <c r="K59" s="10" t="s">
        <v>72</v>
      </c>
      <c r="L59" s="22"/>
    </row>
    <row r="60" spans="1:12">
      <c r="A60" s="14">
        <v>41592</v>
      </c>
      <c r="B60" s="15" t="s">
        <v>18</v>
      </c>
      <c r="C60" s="4" t="s">
        <v>74</v>
      </c>
      <c r="D60" s="6">
        <v>16.22</v>
      </c>
      <c r="E60" s="4">
        <v>1</v>
      </c>
      <c r="F60" s="6">
        <v>22</v>
      </c>
      <c r="G60" s="6">
        <f>F60*E60</f>
        <v>22</v>
      </c>
      <c r="H60" s="6">
        <v>0</v>
      </c>
      <c r="I60" s="8">
        <f>G60-D60*E60-H60</f>
        <v>5.78</v>
      </c>
      <c r="J60" s="9">
        <f>I60/(D60*E60)</f>
        <v>0.356350184956844</v>
      </c>
      <c r="K60" s="10" t="s">
        <v>72</v>
      </c>
      <c r="L60" s="22"/>
    </row>
    <row r="61" spans="1:12">
      <c r="A61" s="14">
        <v>41592</v>
      </c>
      <c r="B61" s="15" t="s">
        <v>33</v>
      </c>
      <c r="C61" s="4" t="s">
        <v>74</v>
      </c>
      <c r="D61" s="6">
        <v>39.52</v>
      </c>
      <c r="E61" s="4">
        <v>1</v>
      </c>
      <c r="F61" s="6">
        <v>49</v>
      </c>
      <c r="G61" s="6">
        <v>49</v>
      </c>
      <c r="H61" s="6">
        <v>6</v>
      </c>
      <c r="I61" s="8">
        <f t="shared" ref="I61:I66" si="6">G61-D61*E61-H61</f>
        <v>3.48</v>
      </c>
      <c r="J61" s="9">
        <f t="shared" ref="J61:J66" si="7">I61/(D61*E61)</f>
        <v>0.0880566801619432</v>
      </c>
      <c r="K61" s="10" t="s">
        <v>72</v>
      </c>
      <c r="L61" s="22" t="s">
        <v>75</v>
      </c>
    </row>
    <row r="62" spans="1:12">
      <c r="A62" s="14">
        <v>41593</v>
      </c>
      <c r="B62" s="15" t="s">
        <v>7</v>
      </c>
      <c r="C62" s="4" t="s">
        <v>74</v>
      </c>
      <c r="D62" s="6">
        <v>17</v>
      </c>
      <c r="E62" s="4">
        <v>1</v>
      </c>
      <c r="F62" s="6">
        <v>24</v>
      </c>
      <c r="G62" s="6">
        <v>25</v>
      </c>
      <c r="H62" s="6">
        <v>5</v>
      </c>
      <c r="I62" s="8">
        <f>G62-D62*E62-H62</f>
        <v>3</v>
      </c>
      <c r="J62" s="9">
        <f>I62/(D62*E62)</f>
        <v>0.176470588235294</v>
      </c>
      <c r="K62" s="10" t="s">
        <v>72</v>
      </c>
      <c r="L62" t="s">
        <v>76</v>
      </c>
    </row>
    <row r="63" spans="1:12">
      <c r="A63" s="14">
        <v>41593</v>
      </c>
      <c r="B63" s="15" t="s">
        <v>18</v>
      </c>
      <c r="C63" s="4" t="s">
        <v>71</v>
      </c>
      <c r="D63" s="6">
        <v>16.22</v>
      </c>
      <c r="E63" s="4">
        <v>1</v>
      </c>
      <c r="F63" s="6">
        <v>23</v>
      </c>
      <c r="G63" s="6">
        <v>23</v>
      </c>
      <c r="H63" s="6">
        <v>5</v>
      </c>
      <c r="I63" s="8">
        <f>G63-D63*E63-H63</f>
        <v>1.78</v>
      </c>
      <c r="J63" s="9">
        <f>I63/(D63*E63)</f>
        <v>0.109741060419236</v>
      </c>
      <c r="K63" s="10" t="s">
        <v>72</v>
      </c>
      <c r="L63" t="s">
        <v>76</v>
      </c>
    </row>
    <row r="64" spans="1:13">
      <c r="A64" s="14">
        <v>41593</v>
      </c>
      <c r="B64" s="15" t="s">
        <v>26</v>
      </c>
      <c r="C64" s="4" t="s">
        <v>74</v>
      </c>
      <c r="D64" s="6">
        <v>74.52</v>
      </c>
      <c r="E64" s="4">
        <v>1</v>
      </c>
      <c r="F64" s="6">
        <v>86</v>
      </c>
      <c r="G64" s="6">
        <v>86</v>
      </c>
      <c r="H64" s="6">
        <v>6</v>
      </c>
      <c r="I64" s="8">
        <f>G64-D65*E64-H64</f>
        <v>5.48</v>
      </c>
      <c r="J64" s="9">
        <f>I64/(D65*E64)</f>
        <v>0.0735373054213635</v>
      </c>
      <c r="K64" s="10" t="s">
        <v>72</v>
      </c>
      <c r="L64" t="s">
        <v>76</v>
      </c>
      <c r="M64" t="s">
        <v>90</v>
      </c>
    </row>
    <row r="65" spans="1:12">
      <c r="A65" s="14">
        <v>41593</v>
      </c>
      <c r="B65" s="15" t="s">
        <v>26</v>
      </c>
      <c r="C65" s="4" t="s">
        <v>74</v>
      </c>
      <c r="D65" s="6">
        <v>74.52</v>
      </c>
      <c r="E65" s="4">
        <v>1</v>
      </c>
      <c r="F65" s="6">
        <v>86</v>
      </c>
      <c r="G65" s="6">
        <v>86</v>
      </c>
      <c r="H65" s="6">
        <v>7</v>
      </c>
      <c r="I65" s="8">
        <f t="shared" ref="I65:I115" si="8">G65-D65*E65-H65</f>
        <v>4.48</v>
      </c>
      <c r="J65" s="9">
        <f t="shared" ref="J65:J115" si="9">I65/(D65*E65)</f>
        <v>0.0601180891035964</v>
      </c>
      <c r="K65" s="10" t="s">
        <v>72</v>
      </c>
      <c r="L65" t="s">
        <v>76</v>
      </c>
    </row>
    <row r="66" spans="1:12">
      <c r="A66" s="3">
        <v>41595</v>
      </c>
      <c r="B66" s="15" t="s">
        <v>31</v>
      </c>
      <c r="C66" s="5" t="s">
        <v>74</v>
      </c>
      <c r="D66" s="6">
        <v>30.52</v>
      </c>
      <c r="E66" s="4">
        <v>1</v>
      </c>
      <c r="F66" s="6">
        <v>45</v>
      </c>
      <c r="G66" s="6">
        <f>F66*E66</f>
        <v>45</v>
      </c>
      <c r="H66" s="6">
        <v>7</v>
      </c>
      <c r="I66" s="8">
        <f>G66-D66*E66-H66</f>
        <v>7.48</v>
      </c>
      <c r="J66" s="9">
        <f>I66/(D66*E66)</f>
        <v>0.245085190039318</v>
      </c>
      <c r="K66" s="10" t="s">
        <v>72</v>
      </c>
      <c r="L66" s="22" t="s">
        <v>76</v>
      </c>
    </row>
    <row r="67" spans="1:12">
      <c r="A67" s="3">
        <v>41595</v>
      </c>
      <c r="B67" s="15" t="s">
        <v>20</v>
      </c>
      <c r="C67" s="5" t="s">
        <v>74</v>
      </c>
      <c r="D67" s="6">
        <v>11.92</v>
      </c>
      <c r="E67" s="4">
        <v>1</v>
      </c>
      <c r="F67" s="6">
        <v>18</v>
      </c>
      <c r="G67" s="6">
        <v>18</v>
      </c>
      <c r="H67" s="6">
        <v>0</v>
      </c>
      <c r="I67" s="8">
        <f>G67-D67*E67-H67</f>
        <v>6.08</v>
      </c>
      <c r="J67" s="9">
        <f>I67/(D67*E67)</f>
        <v>0.51006711409396</v>
      </c>
      <c r="K67" s="10" t="s">
        <v>72</v>
      </c>
      <c r="L67" s="22"/>
    </row>
    <row r="68" s="15" customFormat="1" spans="1:12">
      <c r="A68" s="14">
        <v>41595</v>
      </c>
      <c r="B68" s="15" t="s">
        <v>18</v>
      </c>
      <c r="C68" s="4" t="s">
        <v>74</v>
      </c>
      <c r="D68" s="6">
        <v>16.22</v>
      </c>
      <c r="E68" s="4">
        <v>1</v>
      </c>
      <c r="F68" s="6">
        <v>22</v>
      </c>
      <c r="G68" s="6">
        <v>22</v>
      </c>
      <c r="H68" s="6">
        <v>6</v>
      </c>
      <c r="I68" s="24">
        <f>G68-D68*E68-H68</f>
        <v>-0.219999999999999</v>
      </c>
      <c r="J68" s="9">
        <f>I68/(D68*E68)</f>
        <v>-0.0135635018495684</v>
      </c>
      <c r="K68" s="10" t="s">
        <v>72</v>
      </c>
      <c r="L68" s="49" t="s">
        <v>76</v>
      </c>
    </row>
    <row r="69" s="15" customFormat="1" spans="1:12">
      <c r="A69" s="14">
        <v>41595</v>
      </c>
      <c r="B69" s="15" t="s">
        <v>7</v>
      </c>
      <c r="C69" s="4" t="s">
        <v>74</v>
      </c>
      <c r="D69" s="6">
        <v>17</v>
      </c>
      <c r="E69" s="4">
        <v>1</v>
      </c>
      <c r="F69" s="6">
        <v>24</v>
      </c>
      <c r="G69" s="6">
        <v>24</v>
      </c>
      <c r="H69" s="6">
        <v>0</v>
      </c>
      <c r="I69" s="24">
        <f>G69-D69*E69-H69</f>
        <v>7</v>
      </c>
      <c r="J69" s="9">
        <f>I69/(D69*E69)</f>
        <v>0.411764705882353</v>
      </c>
      <c r="K69" s="10" t="s">
        <v>72</v>
      </c>
      <c r="L69" s="49"/>
    </row>
    <row r="70" spans="1:12">
      <c r="A70" s="3">
        <v>41598</v>
      </c>
      <c r="B70" s="15" t="s">
        <v>26</v>
      </c>
      <c r="C70" s="5" t="s">
        <v>74</v>
      </c>
      <c r="D70" s="6">
        <v>74.52</v>
      </c>
      <c r="E70" s="4">
        <v>1</v>
      </c>
      <c r="F70" s="6">
        <v>85</v>
      </c>
      <c r="G70" s="6">
        <v>85</v>
      </c>
      <c r="H70" s="6">
        <v>0</v>
      </c>
      <c r="I70" s="8">
        <f>G70-D70*E70-H70</f>
        <v>10.48</v>
      </c>
      <c r="J70" s="9">
        <f>I70/(D70*E70)</f>
        <v>0.140633387010199</v>
      </c>
      <c r="K70" s="10" t="s">
        <v>72</v>
      </c>
      <c r="L70" t="s">
        <v>79</v>
      </c>
    </row>
    <row r="71" spans="1:12">
      <c r="A71" s="3">
        <v>41598</v>
      </c>
      <c r="B71" s="15" t="s">
        <v>31</v>
      </c>
      <c r="C71" s="5" t="s">
        <v>74</v>
      </c>
      <c r="D71" s="6">
        <v>30.52</v>
      </c>
      <c r="E71" s="4">
        <v>1</v>
      </c>
      <c r="F71" s="6">
        <v>49</v>
      </c>
      <c r="G71" s="6">
        <v>49</v>
      </c>
      <c r="H71" s="6">
        <v>6</v>
      </c>
      <c r="I71" s="8">
        <f>G71-D71*E71-H71</f>
        <v>12.48</v>
      </c>
      <c r="J71" s="9">
        <f>I71/(D71*E71)</f>
        <v>0.408912188728703</v>
      </c>
      <c r="K71" s="10" t="s">
        <v>72</v>
      </c>
      <c r="L71" s="22" t="s">
        <v>75</v>
      </c>
    </row>
    <row r="72" spans="1:12">
      <c r="A72" s="3">
        <v>41598</v>
      </c>
      <c r="B72" s="15" t="s">
        <v>31</v>
      </c>
      <c r="C72" s="5" t="s">
        <v>74</v>
      </c>
      <c r="D72" s="6">
        <v>30.52</v>
      </c>
      <c r="E72" s="4">
        <v>1</v>
      </c>
      <c r="F72" s="6">
        <v>49</v>
      </c>
      <c r="G72" s="6">
        <v>49</v>
      </c>
      <c r="H72" s="6">
        <v>6</v>
      </c>
      <c r="I72" s="8">
        <f>G72-D72*E72-H72</f>
        <v>12.48</v>
      </c>
      <c r="J72" s="9">
        <f>I72/(D72*E72)</f>
        <v>0.408912188728703</v>
      </c>
      <c r="K72" s="10" t="s">
        <v>72</v>
      </c>
      <c r="L72" s="22"/>
    </row>
    <row r="73" s="15" customFormat="1" spans="1:12">
      <c r="A73" s="14">
        <v>41598</v>
      </c>
      <c r="B73" s="15" t="s">
        <v>8</v>
      </c>
      <c r="C73" s="4" t="s">
        <v>71</v>
      </c>
      <c r="D73" s="6">
        <v>14.22</v>
      </c>
      <c r="E73" s="4">
        <v>1</v>
      </c>
      <c r="F73" s="6">
        <v>19</v>
      </c>
      <c r="G73" s="6">
        <v>19</v>
      </c>
      <c r="H73" s="6">
        <v>5</v>
      </c>
      <c r="I73" s="24">
        <f>G73-D73*E73-H73</f>
        <v>-0.220000000000001</v>
      </c>
      <c r="J73" s="9">
        <f>I73/(D73*E73)</f>
        <v>-0.0154711673699016</v>
      </c>
      <c r="K73" s="10" t="s">
        <v>72</v>
      </c>
      <c r="L73" s="49" t="s">
        <v>76</v>
      </c>
    </row>
    <row r="74" s="15" customFormat="1" spans="1:12">
      <c r="A74" s="14">
        <v>41598</v>
      </c>
      <c r="B74" s="15" t="s">
        <v>14</v>
      </c>
      <c r="C74" s="4" t="s">
        <v>71</v>
      </c>
      <c r="D74" s="6">
        <v>15.36</v>
      </c>
      <c r="E74" s="4">
        <v>1</v>
      </c>
      <c r="F74" s="6">
        <v>22</v>
      </c>
      <c r="G74" s="6">
        <v>22</v>
      </c>
      <c r="H74" s="6">
        <v>0</v>
      </c>
      <c r="I74" s="24">
        <f>G74-D74*E74-H74</f>
        <v>6.64</v>
      </c>
      <c r="J74" s="9">
        <f>I74/(D74*E74)</f>
        <v>0.432291666666667</v>
      </c>
      <c r="K74" s="10" t="s">
        <v>72</v>
      </c>
      <c r="L74" s="49"/>
    </row>
    <row r="75" spans="1:12">
      <c r="A75" s="3">
        <v>41599</v>
      </c>
      <c r="B75" s="15" t="s">
        <v>32</v>
      </c>
      <c r="C75" s="5" t="s">
        <v>74</v>
      </c>
      <c r="D75" s="6">
        <v>68.52</v>
      </c>
      <c r="E75" s="4">
        <v>1</v>
      </c>
      <c r="F75" s="6">
        <v>85</v>
      </c>
      <c r="G75" s="6">
        <v>85</v>
      </c>
      <c r="H75" s="6">
        <v>0</v>
      </c>
      <c r="I75" s="24">
        <f>G75-D75*E75-H75</f>
        <v>16.48</v>
      </c>
      <c r="J75" s="9">
        <f>I75/(D75*E75)</f>
        <v>0.2405137186223</v>
      </c>
      <c r="K75" s="10" t="s">
        <v>72</v>
      </c>
      <c r="L75" s="22" t="s">
        <v>91</v>
      </c>
    </row>
    <row r="76" s="15" customFormat="1" spans="1:12">
      <c r="A76" s="14">
        <v>41599</v>
      </c>
      <c r="B76" s="15" t="s">
        <v>34</v>
      </c>
      <c r="C76" s="4" t="s">
        <v>74</v>
      </c>
      <c r="D76" s="6">
        <v>88</v>
      </c>
      <c r="E76" s="4">
        <v>1</v>
      </c>
      <c r="F76" s="6">
        <v>100</v>
      </c>
      <c r="G76" s="6">
        <v>100</v>
      </c>
      <c r="H76" s="6">
        <v>0</v>
      </c>
      <c r="I76" s="24">
        <f>G76-D76*E76-H76</f>
        <v>12</v>
      </c>
      <c r="J76" s="9">
        <f>I76/(D76*E76)</f>
        <v>0.136363636363636</v>
      </c>
      <c r="K76" s="10" t="s">
        <v>89</v>
      </c>
      <c r="L76" s="49" t="s">
        <v>91</v>
      </c>
    </row>
    <row r="77" s="15" customFormat="1" spans="1:12">
      <c r="A77" s="14">
        <v>41599</v>
      </c>
      <c r="B77" s="15" t="s">
        <v>17</v>
      </c>
      <c r="C77" s="4" t="s">
        <v>71</v>
      </c>
      <c r="D77" s="6">
        <v>81.52</v>
      </c>
      <c r="E77" s="4">
        <v>1</v>
      </c>
      <c r="F77" s="6">
        <v>95</v>
      </c>
      <c r="G77" s="6">
        <v>95</v>
      </c>
      <c r="H77" s="6">
        <v>0</v>
      </c>
      <c r="I77" s="24">
        <f>G77-D77*E77-H77</f>
        <v>13.48</v>
      </c>
      <c r="J77" s="9">
        <f>I77/(D77*E77)</f>
        <v>0.165358194308145</v>
      </c>
      <c r="K77" s="10" t="s">
        <v>89</v>
      </c>
      <c r="L77" s="49" t="s">
        <v>91</v>
      </c>
    </row>
    <row r="78" s="15" customFormat="1" spans="1:12">
      <c r="A78" s="14">
        <v>41599</v>
      </c>
      <c r="B78" s="15" t="s">
        <v>25</v>
      </c>
      <c r="C78" s="4" t="s">
        <v>88</v>
      </c>
      <c r="D78" s="6">
        <v>17.22</v>
      </c>
      <c r="E78" s="4">
        <v>7</v>
      </c>
      <c r="F78" s="6">
        <v>22</v>
      </c>
      <c r="G78" s="6">
        <f>F78*E78</f>
        <v>154</v>
      </c>
      <c r="H78" s="6">
        <v>0</v>
      </c>
      <c r="I78" s="24">
        <f>G78-D78*E78-H78</f>
        <v>33.46</v>
      </c>
      <c r="J78" s="9">
        <f>I78/(D78*E78)</f>
        <v>0.277584204413473</v>
      </c>
      <c r="K78" s="10" t="s">
        <v>72</v>
      </c>
      <c r="L78" s="49" t="s">
        <v>91</v>
      </c>
    </row>
    <row r="79" s="15" customFormat="1" spans="1:12">
      <c r="A79" s="14">
        <v>41603</v>
      </c>
      <c r="B79" s="15" t="s">
        <v>35</v>
      </c>
      <c r="C79" s="4" t="s">
        <v>74</v>
      </c>
      <c r="D79" s="6">
        <v>68.52</v>
      </c>
      <c r="E79" s="4">
        <v>1</v>
      </c>
      <c r="F79" s="6">
        <v>85</v>
      </c>
      <c r="G79" s="6">
        <v>85</v>
      </c>
      <c r="H79" s="6">
        <v>6</v>
      </c>
      <c r="I79" s="24">
        <f>G79-D79*E79-H79</f>
        <v>10.48</v>
      </c>
      <c r="J79" s="9">
        <f>I79/(D79*E79)</f>
        <v>0.152948044366608</v>
      </c>
      <c r="K79" s="10" t="s">
        <v>72</v>
      </c>
      <c r="L79" s="49" t="s">
        <v>92</v>
      </c>
    </row>
    <row r="80" s="15" customFormat="1" spans="1:12">
      <c r="A80" s="14">
        <v>41603</v>
      </c>
      <c r="B80" s="15" t="s">
        <v>8</v>
      </c>
      <c r="C80" s="4" t="s">
        <v>88</v>
      </c>
      <c r="D80" s="6">
        <v>14.22</v>
      </c>
      <c r="E80" s="4">
        <v>2</v>
      </c>
      <c r="F80" s="6">
        <v>36</v>
      </c>
      <c r="G80" s="6">
        <v>36</v>
      </c>
      <c r="H80" s="6">
        <v>0</v>
      </c>
      <c r="I80" s="24">
        <f>G80-D80*E80-H80</f>
        <v>7.56</v>
      </c>
      <c r="J80" s="9">
        <f>I80/(D80*E80)</f>
        <v>0.265822784810126</v>
      </c>
      <c r="K80" s="10"/>
      <c r="L80" s="49"/>
    </row>
    <row r="81" s="15" customFormat="1" spans="1:12">
      <c r="A81" s="14">
        <v>41603</v>
      </c>
      <c r="B81" s="15" t="s">
        <v>9</v>
      </c>
      <c r="C81" s="4" t="s">
        <v>74</v>
      </c>
      <c r="D81" s="6">
        <v>13.22</v>
      </c>
      <c r="E81" s="4">
        <v>1</v>
      </c>
      <c r="F81" s="6">
        <v>19</v>
      </c>
      <c r="G81" s="6">
        <v>19</v>
      </c>
      <c r="H81" s="6">
        <v>0</v>
      </c>
      <c r="I81" s="24">
        <f>G81-D81*E81-H81</f>
        <v>5.78</v>
      </c>
      <c r="J81" s="9">
        <f>I81/(D81*E81)</f>
        <v>0.437216338880484</v>
      </c>
      <c r="K81" s="10"/>
      <c r="L81" s="49"/>
    </row>
    <row r="82" s="15" customFormat="1" spans="1:12">
      <c r="A82" s="14">
        <v>41603</v>
      </c>
      <c r="B82" s="15" t="s">
        <v>18</v>
      </c>
      <c r="C82" s="4" t="s">
        <v>71</v>
      </c>
      <c r="D82" s="6">
        <v>16.22</v>
      </c>
      <c r="E82" s="4">
        <v>1</v>
      </c>
      <c r="F82" s="6">
        <v>22</v>
      </c>
      <c r="G82" s="6">
        <v>22</v>
      </c>
      <c r="H82" s="6">
        <v>2.5</v>
      </c>
      <c r="I82" s="24">
        <f>G82-D82*E82-H82</f>
        <v>3.28</v>
      </c>
      <c r="J82" s="9">
        <f>I82/(D82*E82)</f>
        <v>0.202219482120839</v>
      </c>
      <c r="K82" s="10" t="s">
        <v>72</v>
      </c>
      <c r="L82" s="49" t="s">
        <v>76</v>
      </c>
    </row>
    <row r="83" s="15" customFormat="1" spans="1:12">
      <c r="A83" s="14">
        <v>41603</v>
      </c>
      <c r="B83" s="15" t="s">
        <v>7</v>
      </c>
      <c r="C83" s="4" t="s">
        <v>74</v>
      </c>
      <c r="D83" s="6">
        <v>17</v>
      </c>
      <c r="E83" s="4">
        <v>1</v>
      </c>
      <c r="F83" s="6">
        <v>24</v>
      </c>
      <c r="G83" s="6">
        <v>24</v>
      </c>
      <c r="H83" s="6">
        <v>2.5</v>
      </c>
      <c r="I83" s="24">
        <f>G83-D83*E83-H83</f>
        <v>4.5</v>
      </c>
      <c r="J83" s="9">
        <f>I83/(D83*E83)</f>
        <v>0.264705882352941</v>
      </c>
      <c r="K83" s="10"/>
      <c r="L83" s="49"/>
    </row>
    <row r="84" s="15" customFormat="1" spans="1:12">
      <c r="A84" s="14">
        <v>41603</v>
      </c>
      <c r="B84" s="15" t="s">
        <v>14</v>
      </c>
      <c r="C84" s="4" t="s">
        <v>88</v>
      </c>
      <c r="D84" s="17">
        <v>15.36</v>
      </c>
      <c r="E84" s="4">
        <v>2</v>
      </c>
      <c r="F84" s="6">
        <v>22</v>
      </c>
      <c r="G84" s="6">
        <v>44</v>
      </c>
      <c r="H84" s="6">
        <v>5</v>
      </c>
      <c r="I84" s="24">
        <f>G84-D84*E84-H84</f>
        <v>8.28</v>
      </c>
      <c r="J84" s="9">
        <f>I84/(D84*E84)</f>
        <v>0.26953125</v>
      </c>
      <c r="K84" s="10" t="s">
        <v>72</v>
      </c>
      <c r="L84" s="49" t="s">
        <v>76</v>
      </c>
    </row>
    <row r="85" s="15" customFormat="1" spans="1:12">
      <c r="A85" s="14">
        <v>41603</v>
      </c>
      <c r="B85" s="14" t="s">
        <v>7</v>
      </c>
      <c r="C85" s="4" t="s">
        <v>74</v>
      </c>
      <c r="D85" s="6">
        <v>17</v>
      </c>
      <c r="E85" s="4">
        <v>1</v>
      </c>
      <c r="F85" s="6">
        <v>24</v>
      </c>
      <c r="G85" s="6">
        <v>24</v>
      </c>
      <c r="H85" s="6">
        <v>2.5</v>
      </c>
      <c r="I85" s="24">
        <f>G85-D85*E85-H85</f>
        <v>4.5</v>
      </c>
      <c r="J85" s="9">
        <f>I85/(D85*E85)</f>
        <v>0.264705882352941</v>
      </c>
      <c r="K85" s="10" t="s">
        <v>72</v>
      </c>
      <c r="L85" s="49" t="s">
        <v>76</v>
      </c>
    </row>
    <row r="86" spans="1:12">
      <c r="A86" s="14">
        <v>41603</v>
      </c>
      <c r="B86" s="14" t="s">
        <v>36</v>
      </c>
      <c r="C86" s="4" t="s">
        <v>74</v>
      </c>
      <c r="D86" s="6">
        <v>21</v>
      </c>
      <c r="E86" s="4">
        <v>1</v>
      </c>
      <c r="F86" s="6">
        <v>36</v>
      </c>
      <c r="G86" s="6">
        <v>36</v>
      </c>
      <c r="H86" s="6">
        <v>2.5</v>
      </c>
      <c r="I86" s="24">
        <f>G86-D86*E86-H86</f>
        <v>12.5</v>
      </c>
      <c r="J86" s="9">
        <f>I86/(D86*E86)</f>
        <v>0.595238095238095</v>
      </c>
      <c r="K86" s="10"/>
      <c r="L86" s="49"/>
    </row>
    <row r="87" spans="1:12">
      <c r="A87" s="3">
        <v>41604</v>
      </c>
      <c r="B87" s="15" t="s">
        <v>35</v>
      </c>
      <c r="C87" s="5" t="s">
        <v>74</v>
      </c>
      <c r="D87" s="6">
        <v>68.52</v>
      </c>
      <c r="E87" s="4">
        <v>1</v>
      </c>
      <c r="F87" s="6">
        <v>85</v>
      </c>
      <c r="G87" s="6">
        <v>85</v>
      </c>
      <c r="H87" s="6">
        <v>0</v>
      </c>
      <c r="I87" s="24">
        <f>G87-D87*E87-H87</f>
        <v>16.48</v>
      </c>
      <c r="J87" s="9">
        <f>I87/(D87*E87)</f>
        <v>0.2405137186223</v>
      </c>
      <c r="K87" s="10" t="s">
        <v>72</v>
      </c>
      <c r="L87" s="22" t="s">
        <v>93</v>
      </c>
    </row>
    <row r="88" spans="1:12">
      <c r="A88" s="3">
        <v>41604</v>
      </c>
      <c r="B88" s="15" t="s">
        <v>17</v>
      </c>
      <c r="C88" s="5" t="s">
        <v>71</v>
      </c>
      <c r="D88" s="6">
        <v>81.52</v>
      </c>
      <c r="E88" s="4">
        <v>1</v>
      </c>
      <c r="F88" s="6">
        <v>95</v>
      </c>
      <c r="G88" s="6">
        <v>95</v>
      </c>
      <c r="H88" s="6">
        <v>1</v>
      </c>
      <c r="I88" s="24">
        <f>G88-D88*E88-H88</f>
        <v>12.48</v>
      </c>
      <c r="J88" s="9">
        <f>I88/(D88*E88)</f>
        <v>0.153091265947007</v>
      </c>
      <c r="K88" s="10" t="s">
        <v>72</v>
      </c>
      <c r="L88" s="22" t="s">
        <v>93</v>
      </c>
    </row>
    <row r="89" spans="1:12">
      <c r="A89" s="3">
        <v>41605</v>
      </c>
      <c r="B89" s="15" t="s">
        <v>7</v>
      </c>
      <c r="C89" s="5" t="s">
        <v>74</v>
      </c>
      <c r="D89" s="6">
        <v>17</v>
      </c>
      <c r="E89" s="4">
        <v>1</v>
      </c>
      <c r="F89" s="6">
        <v>24</v>
      </c>
      <c r="G89" s="6">
        <v>24</v>
      </c>
      <c r="H89" s="6">
        <v>2.5</v>
      </c>
      <c r="I89" s="24">
        <f>G89-D89*E89-H89</f>
        <v>4.5</v>
      </c>
      <c r="J89" s="9">
        <f>I89/(D89*E89)</f>
        <v>0.264705882352941</v>
      </c>
      <c r="K89" s="10" t="s">
        <v>72</v>
      </c>
      <c r="L89" s="49" t="s">
        <v>76</v>
      </c>
    </row>
    <row r="90" spans="1:12">
      <c r="A90" s="3">
        <v>41605</v>
      </c>
      <c r="B90" s="15" t="s">
        <v>25</v>
      </c>
      <c r="C90" s="5" t="s">
        <v>74</v>
      </c>
      <c r="D90" s="6">
        <v>17.22</v>
      </c>
      <c r="E90" s="4">
        <v>1</v>
      </c>
      <c r="F90" s="6">
        <v>23</v>
      </c>
      <c r="G90" s="6">
        <v>23</v>
      </c>
      <c r="H90" s="6">
        <v>2.5</v>
      </c>
      <c r="I90" s="24">
        <f>G90-D90*E90-H90</f>
        <v>3.28</v>
      </c>
      <c r="J90" s="9">
        <f>I90/(D90*E90)</f>
        <v>0.190476190476191</v>
      </c>
      <c r="K90" s="10"/>
      <c r="L90" s="49"/>
    </row>
    <row r="91" spans="1:12">
      <c r="A91" s="3">
        <v>41606</v>
      </c>
      <c r="B91" s="15" t="s">
        <v>28</v>
      </c>
      <c r="C91" s="5" t="s">
        <v>74</v>
      </c>
      <c r="D91" s="6">
        <v>74.52</v>
      </c>
      <c r="E91" s="4">
        <v>1</v>
      </c>
      <c r="F91" s="6">
        <v>86</v>
      </c>
      <c r="G91" s="6">
        <v>86</v>
      </c>
      <c r="H91" s="6">
        <v>5</v>
      </c>
      <c r="I91" s="24">
        <f>G91-D91*E91-H91</f>
        <v>6.48</v>
      </c>
      <c r="J91" s="9">
        <f>I91/(D91*E91)</f>
        <v>0.0869565217391305</v>
      </c>
      <c r="K91" s="10" t="s">
        <v>72</v>
      </c>
      <c r="L91" s="22" t="s">
        <v>76</v>
      </c>
    </row>
    <row r="92" spans="1:13">
      <c r="A92" s="3">
        <v>41606</v>
      </c>
      <c r="B92" s="15" t="s">
        <v>33</v>
      </c>
      <c r="C92" s="5" t="s">
        <v>74</v>
      </c>
      <c r="D92" s="6">
        <v>39.52</v>
      </c>
      <c r="E92" s="4">
        <v>1</v>
      </c>
      <c r="F92" s="6">
        <v>48</v>
      </c>
      <c r="G92" s="6">
        <v>48</v>
      </c>
      <c r="H92" s="6">
        <v>5</v>
      </c>
      <c r="I92" s="24">
        <f>G92-D92*E92-H92</f>
        <v>3.48</v>
      </c>
      <c r="J92" s="9">
        <f>I92/(D92*E92)</f>
        <v>0.0880566801619432</v>
      </c>
      <c r="K92" s="10" t="s">
        <v>72</v>
      </c>
      <c r="L92" s="22" t="s">
        <v>94</v>
      </c>
      <c r="M92" t="s">
        <v>90</v>
      </c>
    </row>
    <row r="93" spans="1:12">
      <c r="A93" s="3">
        <v>41606</v>
      </c>
      <c r="B93" s="15" t="s">
        <v>37</v>
      </c>
      <c r="C93" s="5" t="s">
        <v>74</v>
      </c>
      <c r="D93" s="6">
        <v>22</v>
      </c>
      <c r="E93" s="4">
        <v>1</v>
      </c>
      <c r="F93" s="6">
        <v>39</v>
      </c>
      <c r="G93" s="6">
        <v>42</v>
      </c>
      <c r="H93" s="6">
        <v>4.5</v>
      </c>
      <c r="I93" s="24">
        <f>G93-D93*E93-H93</f>
        <v>15.5</v>
      </c>
      <c r="J93" s="9">
        <f>I93/(D93*E93)</f>
        <v>0.704545454545455</v>
      </c>
      <c r="K93" s="10" t="s">
        <v>72</v>
      </c>
      <c r="L93" s="49" t="s">
        <v>76</v>
      </c>
    </row>
    <row r="94" spans="1:12">
      <c r="A94" s="3">
        <v>41606</v>
      </c>
      <c r="B94" s="14" t="s">
        <v>36</v>
      </c>
      <c r="C94" s="5" t="s">
        <v>74</v>
      </c>
      <c r="D94" s="6">
        <v>21</v>
      </c>
      <c r="E94" s="4">
        <v>1</v>
      </c>
      <c r="F94" s="6">
        <v>39</v>
      </c>
      <c r="G94" s="6">
        <v>42</v>
      </c>
      <c r="H94" s="6">
        <v>4.5</v>
      </c>
      <c r="I94" s="24">
        <f>G94-D94*E94-H94</f>
        <v>16.5</v>
      </c>
      <c r="J94" s="9">
        <f>I94/(D94*E94)</f>
        <v>0.785714285714286</v>
      </c>
      <c r="K94" s="10"/>
      <c r="L94" s="49"/>
    </row>
    <row r="95" spans="1:12">
      <c r="A95" s="3">
        <v>41606</v>
      </c>
      <c r="B95" s="14" t="s">
        <v>36</v>
      </c>
      <c r="C95" s="5" t="s">
        <v>74</v>
      </c>
      <c r="D95" s="6">
        <v>21</v>
      </c>
      <c r="E95" s="4">
        <v>1</v>
      </c>
      <c r="F95" s="6">
        <v>39</v>
      </c>
      <c r="G95" s="6">
        <v>39</v>
      </c>
      <c r="H95" s="6">
        <v>5</v>
      </c>
      <c r="I95" s="24">
        <f>G95-D95*E95-H95</f>
        <v>13</v>
      </c>
      <c r="J95" s="9">
        <f>I95/(D95*E95)</f>
        <v>0.619047619047619</v>
      </c>
      <c r="K95" s="10" t="s">
        <v>72</v>
      </c>
      <c r="L95" s="22" t="s">
        <v>76</v>
      </c>
    </row>
    <row r="96" spans="1:12">
      <c r="A96" s="3">
        <v>41607</v>
      </c>
      <c r="B96" s="15" t="s">
        <v>16</v>
      </c>
      <c r="C96" s="5" t="s">
        <v>74</v>
      </c>
      <c r="D96" s="6">
        <v>30</v>
      </c>
      <c r="E96" s="4">
        <v>1</v>
      </c>
      <c r="F96" s="6">
        <v>44</v>
      </c>
      <c r="G96" s="6">
        <v>44</v>
      </c>
      <c r="H96" s="6">
        <v>2</v>
      </c>
      <c r="I96" s="24">
        <f>G96-D96*E96-H96</f>
        <v>12</v>
      </c>
      <c r="J96" s="9">
        <f>I96/(D96*E96)</f>
        <v>0.4</v>
      </c>
      <c r="K96" s="10" t="s">
        <v>72</v>
      </c>
      <c r="L96" s="49" t="s">
        <v>76</v>
      </c>
    </row>
    <row r="97" spans="1:12">
      <c r="A97" s="3">
        <v>41607</v>
      </c>
      <c r="B97" s="15" t="s">
        <v>14</v>
      </c>
      <c r="C97" s="5" t="s">
        <v>88</v>
      </c>
      <c r="D97" s="17">
        <v>15.36</v>
      </c>
      <c r="E97" s="4">
        <v>2</v>
      </c>
      <c r="F97" s="6">
        <v>22</v>
      </c>
      <c r="G97" s="6">
        <v>44</v>
      </c>
      <c r="H97" s="6">
        <v>4</v>
      </c>
      <c r="I97" s="24">
        <f>G97-D97*E97-H97</f>
        <v>9.28</v>
      </c>
      <c r="J97" s="9">
        <f>I97/(D97*E97)</f>
        <v>0.302083333333333</v>
      </c>
      <c r="K97" s="10"/>
      <c r="L97" s="49"/>
    </row>
    <row r="98" spans="1:12">
      <c r="A98" s="3">
        <v>41607</v>
      </c>
      <c r="B98" t="s">
        <v>13</v>
      </c>
      <c r="C98" s="5" t="s">
        <v>74</v>
      </c>
      <c r="D98" s="17">
        <v>5.72</v>
      </c>
      <c r="E98" s="4">
        <v>1</v>
      </c>
      <c r="F98" s="6">
        <v>5</v>
      </c>
      <c r="G98" s="6">
        <v>5</v>
      </c>
      <c r="H98" s="6">
        <v>0</v>
      </c>
      <c r="I98" s="24">
        <f>G98-D98*E98-H98</f>
        <v>-0.72</v>
      </c>
      <c r="J98" s="9">
        <f>I98/(D98*E98)</f>
        <v>-0.125874125874126</v>
      </c>
      <c r="K98" s="10" t="s">
        <v>72</v>
      </c>
      <c r="L98" s="49" t="s">
        <v>76</v>
      </c>
    </row>
    <row r="99" spans="1:12">
      <c r="A99" s="3">
        <v>41607</v>
      </c>
      <c r="B99" s="15" t="s">
        <v>18</v>
      </c>
      <c r="C99" s="5" t="s">
        <v>88</v>
      </c>
      <c r="D99" s="6">
        <v>16.22</v>
      </c>
      <c r="E99" s="4">
        <v>2</v>
      </c>
      <c r="F99" s="6">
        <v>22</v>
      </c>
      <c r="G99" s="6">
        <v>44</v>
      </c>
      <c r="H99" s="6">
        <v>5</v>
      </c>
      <c r="I99" s="24">
        <f>G99-D99*E99-H99</f>
        <v>6.56</v>
      </c>
      <c r="J99" s="9">
        <f>I99/(D99*E99)</f>
        <v>0.202219482120839</v>
      </c>
      <c r="K99" s="10"/>
      <c r="L99" s="49"/>
    </row>
    <row r="100" spans="1:12">
      <c r="A100" s="3">
        <v>41608</v>
      </c>
      <c r="B100" s="15" t="s">
        <v>15</v>
      </c>
      <c r="C100" s="5" t="s">
        <v>71</v>
      </c>
      <c r="D100" s="6">
        <v>50</v>
      </c>
      <c r="E100" s="4">
        <v>1</v>
      </c>
      <c r="F100" s="6">
        <v>61</v>
      </c>
      <c r="G100" s="6">
        <v>61</v>
      </c>
      <c r="H100" s="6">
        <v>5</v>
      </c>
      <c r="I100" s="24">
        <f>G100-D100*E100-H100</f>
        <v>6</v>
      </c>
      <c r="J100" s="9">
        <f>I100/(D100*E100)</f>
        <v>0.12</v>
      </c>
      <c r="K100" s="10" t="s">
        <v>72</v>
      </c>
      <c r="L100" s="22" t="s">
        <v>75</v>
      </c>
    </row>
    <row r="101" spans="1:12">
      <c r="A101" s="3">
        <v>41608</v>
      </c>
      <c r="B101" s="14" t="s">
        <v>36</v>
      </c>
      <c r="C101" s="5" t="s">
        <v>74</v>
      </c>
      <c r="D101" s="6">
        <v>21</v>
      </c>
      <c r="E101" s="4">
        <v>1</v>
      </c>
      <c r="F101" s="6">
        <v>39</v>
      </c>
      <c r="G101" s="6">
        <v>39</v>
      </c>
      <c r="H101" s="6">
        <v>5</v>
      </c>
      <c r="I101" s="24">
        <f>G101-D101*E101-H101</f>
        <v>13</v>
      </c>
      <c r="J101" s="9">
        <f>I101/(D101*E101)</f>
        <v>0.619047619047619</v>
      </c>
      <c r="K101" s="10" t="s">
        <v>72</v>
      </c>
      <c r="L101" s="22" t="s">
        <v>76</v>
      </c>
    </row>
    <row r="102" spans="1:12">
      <c r="A102" s="3">
        <v>41609</v>
      </c>
      <c r="B102" s="15" t="s">
        <v>28</v>
      </c>
      <c r="C102" s="5" t="s">
        <v>74</v>
      </c>
      <c r="D102" s="6">
        <v>74.52</v>
      </c>
      <c r="E102" s="4">
        <v>1</v>
      </c>
      <c r="F102" s="6">
        <v>86</v>
      </c>
      <c r="G102" s="6">
        <v>86</v>
      </c>
      <c r="H102" s="6">
        <v>5</v>
      </c>
      <c r="I102" s="24">
        <f>G102-D102*E102-H102</f>
        <v>6.48</v>
      </c>
      <c r="J102" s="9">
        <f>I102/(D102*E102)</f>
        <v>0.0869565217391305</v>
      </c>
      <c r="K102" s="10" t="s">
        <v>72</v>
      </c>
      <c r="L102" s="22" t="s">
        <v>76</v>
      </c>
    </row>
    <row r="103" spans="1:12">
      <c r="A103" s="3">
        <v>41609</v>
      </c>
      <c r="B103" s="15" t="s">
        <v>35</v>
      </c>
      <c r="C103" s="5" t="s">
        <v>74</v>
      </c>
      <c r="D103" s="6">
        <v>68.52</v>
      </c>
      <c r="E103" s="4">
        <v>1</v>
      </c>
      <c r="F103" s="6">
        <v>86</v>
      </c>
      <c r="G103" s="6">
        <v>86</v>
      </c>
      <c r="H103" s="6">
        <v>3.5</v>
      </c>
      <c r="I103" s="24">
        <f>G103-D103*E103-H103</f>
        <v>13.98</v>
      </c>
      <c r="J103" s="9">
        <f>I103/(D103*E103)</f>
        <v>0.204028021015762</v>
      </c>
      <c r="K103" s="10" t="s">
        <v>72</v>
      </c>
      <c r="L103" s="22"/>
    </row>
    <row r="104" spans="1:12">
      <c r="A104" s="3">
        <v>41609</v>
      </c>
      <c r="B104" s="15" t="s">
        <v>32</v>
      </c>
      <c r="C104" s="5" t="s">
        <v>74</v>
      </c>
      <c r="D104" s="6">
        <v>68.52</v>
      </c>
      <c r="E104" s="4">
        <v>1</v>
      </c>
      <c r="F104" s="6">
        <v>86</v>
      </c>
      <c r="G104" s="6">
        <v>86</v>
      </c>
      <c r="H104" s="6">
        <v>3.5</v>
      </c>
      <c r="I104" s="24">
        <f>G104-D104*E104-H104</f>
        <v>13.98</v>
      </c>
      <c r="J104" s="9">
        <f>I104/(D104*E104)</f>
        <v>0.204028021015762</v>
      </c>
      <c r="K104" s="10" t="s">
        <v>72</v>
      </c>
      <c r="L104" s="22"/>
    </row>
    <row r="105" s="26" customFormat="1" spans="1:13">
      <c r="A105" s="53">
        <v>41610</v>
      </c>
      <c r="B105" s="26" t="s">
        <v>34</v>
      </c>
      <c r="C105" s="34" t="s">
        <v>74</v>
      </c>
      <c r="D105" s="35"/>
      <c r="E105" s="34"/>
      <c r="F105" s="35"/>
      <c r="G105" s="35"/>
      <c r="H105" s="35">
        <v>17</v>
      </c>
      <c r="I105" s="35">
        <f>G105-D105*E105-H105</f>
        <v>-17</v>
      </c>
      <c r="J105" s="54" t="e">
        <f>I105/(D105*E105)</f>
        <v>#DIV/0!</v>
      </c>
      <c r="K105" s="55" t="s">
        <v>72</v>
      </c>
      <c r="L105" s="26" t="s">
        <v>95</v>
      </c>
      <c r="M105" s="26" t="s">
        <v>86</v>
      </c>
    </row>
    <row r="106" spans="1:12">
      <c r="A106" s="3">
        <v>41610</v>
      </c>
      <c r="B106" s="15" t="s">
        <v>28</v>
      </c>
      <c r="C106" s="5" t="s">
        <v>74</v>
      </c>
      <c r="D106" s="6">
        <v>74.52</v>
      </c>
      <c r="E106" s="4">
        <v>1</v>
      </c>
      <c r="F106" s="6">
        <v>85</v>
      </c>
      <c r="G106" s="6">
        <v>85</v>
      </c>
      <c r="H106" s="6">
        <v>0</v>
      </c>
      <c r="I106" s="24">
        <f>G106-D106*E106-H106</f>
        <v>10.48</v>
      </c>
      <c r="J106" s="9">
        <f>I106/(D106*E106)</f>
        <v>0.140633387010199</v>
      </c>
      <c r="K106" s="10" t="s">
        <v>72</v>
      </c>
      <c r="L106" t="s">
        <v>79</v>
      </c>
    </row>
    <row r="107" spans="1:12">
      <c r="A107" s="3">
        <v>41611</v>
      </c>
      <c r="B107" s="15" t="s">
        <v>18</v>
      </c>
      <c r="C107" s="5" t="s">
        <v>88</v>
      </c>
      <c r="D107" s="6">
        <v>16.22</v>
      </c>
      <c r="E107" s="4">
        <v>2</v>
      </c>
      <c r="F107" s="6">
        <v>22</v>
      </c>
      <c r="G107" s="6">
        <v>44</v>
      </c>
      <c r="H107" s="6">
        <v>5</v>
      </c>
      <c r="I107" s="24">
        <f>G107-D107*E107-H107</f>
        <v>6.56</v>
      </c>
      <c r="J107" s="9">
        <f>I107/(D107*E107)</f>
        <v>0.202219482120839</v>
      </c>
      <c r="K107" s="10" t="s">
        <v>72</v>
      </c>
      <c r="L107" t="s">
        <v>76</v>
      </c>
    </row>
    <row r="108" spans="1:12">
      <c r="A108" s="3">
        <v>41612</v>
      </c>
      <c r="B108" s="15" t="s">
        <v>36</v>
      </c>
      <c r="C108" s="5" t="s">
        <v>74</v>
      </c>
      <c r="D108" s="6">
        <v>21</v>
      </c>
      <c r="E108" s="4">
        <v>1</v>
      </c>
      <c r="F108" s="6">
        <v>39</v>
      </c>
      <c r="G108" s="6">
        <v>39</v>
      </c>
      <c r="H108" s="6">
        <v>5</v>
      </c>
      <c r="I108" s="24">
        <f>G108-D108*E108-H108</f>
        <v>13</v>
      </c>
      <c r="J108" s="9">
        <f>I108/(D108*E108)</f>
        <v>0.619047619047619</v>
      </c>
      <c r="K108" s="10" t="s">
        <v>72</v>
      </c>
      <c r="L108" t="s">
        <v>96</v>
      </c>
    </row>
    <row r="109" spans="1:12">
      <c r="A109" s="3">
        <v>41614</v>
      </c>
      <c r="B109" s="15" t="s">
        <v>35</v>
      </c>
      <c r="C109" s="5" t="s">
        <v>74</v>
      </c>
      <c r="D109" s="6">
        <v>68.52</v>
      </c>
      <c r="E109" s="4">
        <v>1</v>
      </c>
      <c r="F109" s="6">
        <v>88</v>
      </c>
      <c r="G109" s="6">
        <v>88</v>
      </c>
      <c r="H109" s="6">
        <v>6</v>
      </c>
      <c r="I109" s="24">
        <f>G109-D109*E109-H109</f>
        <v>13.48</v>
      </c>
      <c r="J109" s="9">
        <f>I109/(D109*E109)</f>
        <v>0.196730881494454</v>
      </c>
      <c r="K109" s="10" t="s">
        <v>72</v>
      </c>
      <c r="L109" t="s">
        <v>75</v>
      </c>
    </row>
    <row r="110" spans="1:12">
      <c r="A110" s="3">
        <v>41615</v>
      </c>
      <c r="B110" s="15" t="s">
        <v>36</v>
      </c>
      <c r="C110" s="5" t="s">
        <v>74</v>
      </c>
      <c r="D110" s="6">
        <v>21</v>
      </c>
      <c r="E110" s="4">
        <v>1</v>
      </c>
      <c r="F110" s="6">
        <v>39</v>
      </c>
      <c r="G110" s="6">
        <v>39</v>
      </c>
      <c r="H110" s="6">
        <v>5</v>
      </c>
      <c r="I110" s="24">
        <f>G110-D110*E110-H110</f>
        <v>13</v>
      </c>
      <c r="J110" s="9">
        <f>I110/(D110*E110)</f>
        <v>0.619047619047619</v>
      </c>
      <c r="K110" s="10" t="s">
        <v>72</v>
      </c>
      <c r="L110" t="s">
        <v>76</v>
      </c>
    </row>
    <row r="111" spans="1:12">
      <c r="A111" s="3">
        <v>41615</v>
      </c>
      <c r="B111" s="15" t="s">
        <v>18</v>
      </c>
      <c r="C111" s="5" t="s">
        <v>88</v>
      </c>
      <c r="D111" s="6">
        <v>16.22</v>
      </c>
      <c r="E111" s="4">
        <v>3</v>
      </c>
      <c r="F111" s="6">
        <v>22</v>
      </c>
      <c r="G111" s="6">
        <f>F111*E111</f>
        <v>66</v>
      </c>
      <c r="H111" s="6">
        <v>2.5</v>
      </c>
      <c r="I111" s="24">
        <f>G111-D111*E111-H111</f>
        <v>14.84</v>
      </c>
      <c r="J111" s="9">
        <f>I111/(D111*E111)</f>
        <v>0.304973284011509</v>
      </c>
      <c r="K111" s="10" t="s">
        <v>72</v>
      </c>
      <c r="L111" s="22" t="s">
        <v>76</v>
      </c>
    </row>
    <row r="112" spans="1:12">
      <c r="A112" s="3">
        <v>41615</v>
      </c>
      <c r="B112" s="15" t="s">
        <v>35</v>
      </c>
      <c r="C112" s="5" t="s">
        <v>74</v>
      </c>
      <c r="D112" s="6">
        <v>68.52</v>
      </c>
      <c r="E112" s="4">
        <v>1</v>
      </c>
      <c r="F112" s="6">
        <v>86</v>
      </c>
      <c r="G112" s="6">
        <v>86</v>
      </c>
      <c r="H112" s="6">
        <v>2.5</v>
      </c>
      <c r="I112" s="24">
        <f>G112-D112*E112-H112</f>
        <v>14.98</v>
      </c>
      <c r="J112" s="9">
        <f>I112/(D112*E112)</f>
        <v>0.218622300058377</v>
      </c>
      <c r="K112" s="10"/>
      <c r="L112" s="22"/>
    </row>
    <row r="113" spans="1:12">
      <c r="A113" s="3">
        <v>41615</v>
      </c>
      <c r="B113" s="15" t="s">
        <v>19</v>
      </c>
      <c r="C113" s="5" t="s">
        <v>74</v>
      </c>
      <c r="D113" s="6">
        <v>68.52</v>
      </c>
      <c r="E113" s="4">
        <v>1</v>
      </c>
      <c r="F113" s="6">
        <v>86</v>
      </c>
      <c r="G113" s="6">
        <v>86</v>
      </c>
      <c r="H113" s="6">
        <v>3</v>
      </c>
      <c r="I113" s="24">
        <f>G113-D119*E113-H113</f>
        <v>14.48</v>
      </c>
      <c r="J113" s="9">
        <f>I113/(D119*E113)</f>
        <v>0.21132516053707</v>
      </c>
      <c r="K113" s="10"/>
      <c r="L113" s="22"/>
    </row>
    <row r="114" spans="1:12">
      <c r="A114" s="3">
        <v>41615</v>
      </c>
      <c r="B114" s="15" t="s">
        <v>24</v>
      </c>
      <c r="C114" s="5" t="s">
        <v>71</v>
      </c>
      <c r="D114" s="6">
        <v>81.52</v>
      </c>
      <c r="E114" s="4">
        <v>1</v>
      </c>
      <c r="F114" s="6">
        <v>95</v>
      </c>
      <c r="G114" s="6">
        <v>95</v>
      </c>
      <c r="H114" s="6">
        <v>6</v>
      </c>
      <c r="I114" s="24">
        <f t="shared" ref="I114:I154" si="10">G114-D114*E114-H114</f>
        <v>7.48</v>
      </c>
      <c r="J114" s="9">
        <f t="shared" ref="J114:J154" si="11">I114/(D114*E114)</f>
        <v>0.091756624141315</v>
      </c>
      <c r="K114" s="10" t="s">
        <v>72</v>
      </c>
      <c r="L114" t="s">
        <v>76</v>
      </c>
    </row>
    <row r="115" spans="1:12">
      <c r="A115" s="3">
        <v>41616</v>
      </c>
      <c r="B115" s="15" t="s">
        <v>17</v>
      </c>
      <c r="C115" s="5" t="s">
        <v>71</v>
      </c>
      <c r="D115" s="6">
        <v>81.52</v>
      </c>
      <c r="E115" s="4">
        <v>1</v>
      </c>
      <c r="F115" s="6">
        <v>85</v>
      </c>
      <c r="G115" s="6">
        <v>85</v>
      </c>
      <c r="H115" s="6">
        <v>6</v>
      </c>
      <c r="I115" s="24">
        <f>G115-D115*E115-H115</f>
        <v>-2.52</v>
      </c>
      <c r="J115" s="9">
        <f>I115/(D115*E115)</f>
        <v>-0.0309126594700687</v>
      </c>
      <c r="K115" s="10" t="s">
        <v>72</v>
      </c>
      <c r="L115" t="s">
        <v>76</v>
      </c>
    </row>
    <row r="116" spans="1:12">
      <c r="A116" s="3">
        <v>41619</v>
      </c>
      <c r="B116" s="15" t="s">
        <v>38</v>
      </c>
      <c r="C116" s="5" t="s">
        <v>71</v>
      </c>
      <c r="D116" s="6">
        <v>50</v>
      </c>
      <c r="E116" s="4">
        <v>1</v>
      </c>
      <c r="F116" s="6">
        <v>46</v>
      </c>
      <c r="G116" s="6">
        <v>46</v>
      </c>
      <c r="H116" s="6">
        <v>0</v>
      </c>
      <c r="I116" s="24">
        <f>G116-D116*E116-H116</f>
        <v>-4</v>
      </c>
      <c r="J116" s="9">
        <f>I116/(D116*E116)</f>
        <v>-0.08</v>
      </c>
      <c r="K116" s="10" t="s">
        <v>72</v>
      </c>
      <c r="L116" s="22" t="s">
        <v>75</v>
      </c>
    </row>
    <row r="117" spans="1:12">
      <c r="A117" s="3">
        <v>41619</v>
      </c>
      <c r="B117" s="15" t="s">
        <v>39</v>
      </c>
      <c r="C117" s="5" t="s">
        <v>71</v>
      </c>
      <c r="D117" s="6">
        <v>40</v>
      </c>
      <c r="E117" s="4">
        <v>1</v>
      </c>
      <c r="F117" s="6">
        <v>46</v>
      </c>
      <c r="G117" s="6">
        <v>46</v>
      </c>
      <c r="H117" s="6">
        <v>0</v>
      </c>
      <c r="I117" s="24">
        <f>G117-D117*E117-H117</f>
        <v>6</v>
      </c>
      <c r="J117" s="9">
        <f>I117/(D117*E117)</f>
        <v>0.15</v>
      </c>
      <c r="K117" s="10"/>
      <c r="L117" s="22"/>
    </row>
    <row r="118" spans="1:12">
      <c r="A118" s="3">
        <v>41620</v>
      </c>
      <c r="B118" s="15" t="s">
        <v>40</v>
      </c>
      <c r="C118" s="5" t="s">
        <v>74</v>
      </c>
      <c r="D118" s="6">
        <v>27.9</v>
      </c>
      <c r="E118" s="4">
        <v>1</v>
      </c>
      <c r="F118" s="6">
        <v>47</v>
      </c>
      <c r="G118" s="6">
        <v>47</v>
      </c>
      <c r="H118" s="6">
        <v>10</v>
      </c>
      <c r="I118" s="24">
        <f>G118-D118*E118-H118</f>
        <v>9.1</v>
      </c>
      <c r="J118" s="9">
        <f>I118/(D118*E118)</f>
        <v>0.326164874551971</v>
      </c>
      <c r="K118" s="10" t="s">
        <v>72</v>
      </c>
      <c r="L118" t="s">
        <v>97</v>
      </c>
    </row>
    <row r="119" spans="1:12">
      <c r="A119" s="3">
        <v>41620</v>
      </c>
      <c r="B119" s="15" t="s">
        <v>35</v>
      </c>
      <c r="C119" s="5" t="s">
        <v>74</v>
      </c>
      <c r="D119" s="6">
        <v>68.52</v>
      </c>
      <c r="E119" s="4">
        <v>1</v>
      </c>
      <c r="F119" s="6">
        <v>85</v>
      </c>
      <c r="G119" s="6">
        <v>85</v>
      </c>
      <c r="H119" s="6">
        <v>6</v>
      </c>
      <c r="I119" s="24">
        <f>G119-D119*E119-H119</f>
        <v>10.48</v>
      </c>
      <c r="J119" s="9">
        <f>I119/(D119*E119)</f>
        <v>0.152948044366608</v>
      </c>
      <c r="K119" s="10" t="s">
        <v>72</v>
      </c>
      <c r="L119" t="s">
        <v>96</v>
      </c>
    </row>
    <row r="120" spans="1:12">
      <c r="A120" s="3">
        <v>41620</v>
      </c>
      <c r="B120" s="15" t="s">
        <v>18</v>
      </c>
      <c r="C120" s="5" t="s">
        <v>88</v>
      </c>
      <c r="D120" s="6">
        <v>16.22</v>
      </c>
      <c r="E120" s="4">
        <v>2</v>
      </c>
      <c r="F120" s="6">
        <v>35</v>
      </c>
      <c r="G120" s="6">
        <v>35</v>
      </c>
      <c r="H120" s="6">
        <v>5</v>
      </c>
      <c r="I120" s="24">
        <f>G120-D120*E120-H120</f>
        <v>-2.44</v>
      </c>
      <c r="J120" s="9">
        <f>I120/(D120*E120)</f>
        <v>-0.0752157829839704</v>
      </c>
      <c r="K120" s="10" t="s">
        <v>72</v>
      </c>
      <c r="L120" t="s">
        <v>76</v>
      </c>
    </row>
    <row r="121" spans="1:12">
      <c r="A121" s="3">
        <v>41620</v>
      </c>
      <c r="B121" s="15" t="s">
        <v>18</v>
      </c>
      <c r="C121" s="5" t="s">
        <v>74</v>
      </c>
      <c r="D121" s="6">
        <v>16.22</v>
      </c>
      <c r="E121" s="4">
        <v>1</v>
      </c>
      <c r="F121" s="6">
        <v>18.5</v>
      </c>
      <c r="G121" s="6">
        <v>18.5</v>
      </c>
      <c r="H121" s="6">
        <v>0</v>
      </c>
      <c r="I121" s="24">
        <f>G121-D121*E121-H121</f>
        <v>2.28</v>
      </c>
      <c r="J121" s="9">
        <f>I121/(D121*E121)</f>
        <v>0.140567200986436</v>
      </c>
      <c r="K121" s="10" t="s">
        <v>72</v>
      </c>
      <c r="L121" t="s">
        <v>75</v>
      </c>
    </row>
    <row r="122" spans="1:12">
      <c r="A122" s="3">
        <v>41620</v>
      </c>
      <c r="B122" s="15" t="s">
        <v>40</v>
      </c>
      <c r="C122" s="5" t="s">
        <v>74</v>
      </c>
      <c r="D122" s="6">
        <v>27.9</v>
      </c>
      <c r="E122" s="4">
        <v>1</v>
      </c>
      <c r="F122" s="6">
        <v>38</v>
      </c>
      <c r="G122" s="6">
        <v>38</v>
      </c>
      <c r="H122" s="6">
        <v>5</v>
      </c>
      <c r="I122" s="24">
        <f>G122-D122*E122-H122</f>
        <v>5.1</v>
      </c>
      <c r="J122" s="9">
        <f>I122/(D122*E122)</f>
        <v>0.182795698924731</v>
      </c>
      <c r="K122" s="10" t="s">
        <v>72</v>
      </c>
      <c r="L122" t="s">
        <v>76</v>
      </c>
    </row>
    <row r="123" spans="1:12">
      <c r="A123" s="3">
        <v>41620</v>
      </c>
      <c r="B123" s="15" t="s">
        <v>36</v>
      </c>
      <c r="C123" s="5" t="s">
        <v>74</v>
      </c>
      <c r="D123" s="6">
        <v>21</v>
      </c>
      <c r="E123" s="4">
        <v>2</v>
      </c>
      <c r="F123" s="6">
        <v>39</v>
      </c>
      <c r="G123" s="6">
        <f>F123*E123</f>
        <v>78</v>
      </c>
      <c r="H123" s="6">
        <v>2.5</v>
      </c>
      <c r="I123" s="24">
        <f>G123-D123*E123-H123</f>
        <v>33.5</v>
      </c>
      <c r="J123" s="9">
        <f>I123/(D123*E123)</f>
        <v>0.797619047619048</v>
      </c>
      <c r="K123" s="10" t="s">
        <v>72</v>
      </c>
      <c r="L123" s="49" t="s">
        <v>76</v>
      </c>
    </row>
    <row r="124" spans="1:12">
      <c r="A124" s="3">
        <v>41620</v>
      </c>
      <c r="B124" s="15" t="s">
        <v>37</v>
      </c>
      <c r="C124" s="5" t="s">
        <v>74</v>
      </c>
      <c r="D124" s="6">
        <v>22</v>
      </c>
      <c r="E124" s="4">
        <v>1</v>
      </c>
      <c r="F124" s="6">
        <v>30</v>
      </c>
      <c r="G124" s="6">
        <v>30</v>
      </c>
      <c r="H124" s="6">
        <v>2.5</v>
      </c>
      <c r="I124" s="24">
        <f>G124-D124*E124-H124</f>
        <v>5.5</v>
      </c>
      <c r="J124" s="9">
        <f>I124/(D124*E124)</f>
        <v>0.25</v>
      </c>
      <c r="K124" s="10"/>
      <c r="L124" s="49"/>
    </row>
    <row r="125" spans="1:12">
      <c r="A125" s="3">
        <v>41621</v>
      </c>
      <c r="B125" s="15" t="s">
        <v>18</v>
      </c>
      <c r="C125" s="5" t="s">
        <v>88</v>
      </c>
      <c r="D125" s="6">
        <v>16.22</v>
      </c>
      <c r="E125" s="4">
        <v>3</v>
      </c>
      <c r="F125" s="6">
        <v>23</v>
      </c>
      <c r="G125" s="6">
        <f>F125*E125</f>
        <v>69</v>
      </c>
      <c r="H125" s="6">
        <v>0</v>
      </c>
      <c r="I125" s="24">
        <f>G125-D125*E125-H125</f>
        <v>20.34</v>
      </c>
      <c r="J125" s="9">
        <f>I125/(D125*E125)</f>
        <v>0.418002466091245</v>
      </c>
      <c r="K125" s="10" t="s">
        <v>72</v>
      </c>
      <c r="L125" t="s">
        <v>98</v>
      </c>
    </row>
    <row r="126" spans="1:12">
      <c r="A126" s="3">
        <v>41626</v>
      </c>
      <c r="B126" s="15" t="s">
        <v>17</v>
      </c>
      <c r="C126" s="5" t="s">
        <v>71</v>
      </c>
      <c r="D126" s="6">
        <v>81.52</v>
      </c>
      <c r="E126" s="4">
        <v>1</v>
      </c>
      <c r="F126" s="6">
        <v>95</v>
      </c>
      <c r="G126" s="6">
        <v>95</v>
      </c>
      <c r="H126" s="6">
        <v>0</v>
      </c>
      <c r="I126" s="24">
        <f>G126-D126*E126-H126</f>
        <v>13.48</v>
      </c>
      <c r="J126" s="9">
        <f>I126/(D126*E126)</f>
        <v>0.165358194308145</v>
      </c>
      <c r="K126" s="10" t="s">
        <v>72</v>
      </c>
      <c r="L126" s="49" t="s">
        <v>99</v>
      </c>
    </row>
    <row r="127" spans="1:12">
      <c r="A127" s="3">
        <v>41626</v>
      </c>
      <c r="B127" s="15" t="s">
        <v>41</v>
      </c>
      <c r="C127" s="5" t="s">
        <v>74</v>
      </c>
      <c r="D127" s="6">
        <v>75.8</v>
      </c>
      <c r="E127" s="4">
        <v>1</v>
      </c>
      <c r="F127" s="6">
        <v>98</v>
      </c>
      <c r="G127" s="6">
        <v>98</v>
      </c>
      <c r="H127" s="6">
        <v>3</v>
      </c>
      <c r="I127" s="24">
        <f>G127-D127*E127-H127</f>
        <v>19.2</v>
      </c>
      <c r="J127" s="9">
        <f>I127/(D127*E127)</f>
        <v>0.253298153034301</v>
      </c>
      <c r="K127" s="10" t="s">
        <v>72</v>
      </c>
      <c r="L127" s="49" t="s">
        <v>75</v>
      </c>
    </row>
    <row r="128" spans="1:12">
      <c r="A128" s="3">
        <v>41626</v>
      </c>
      <c r="B128" s="15" t="s">
        <v>18</v>
      </c>
      <c r="C128" s="5" t="s">
        <v>74</v>
      </c>
      <c r="D128" s="6">
        <v>16.22</v>
      </c>
      <c r="E128" s="4">
        <v>1</v>
      </c>
      <c r="F128" s="6">
        <v>22</v>
      </c>
      <c r="G128" s="6">
        <v>22</v>
      </c>
      <c r="H128" s="6">
        <v>3</v>
      </c>
      <c r="I128" s="24">
        <f>G128-D128*E128-H128</f>
        <v>2.78</v>
      </c>
      <c r="J128" s="9">
        <f>I128/(D128*E128)</f>
        <v>0.171393341553637</v>
      </c>
      <c r="K128" s="10" t="s">
        <v>72</v>
      </c>
      <c r="L128" s="49"/>
    </row>
    <row r="129" spans="1:12">
      <c r="A129" s="3">
        <v>41627</v>
      </c>
      <c r="B129" s="15" t="s">
        <v>17</v>
      </c>
      <c r="C129" s="5" t="s">
        <v>71</v>
      </c>
      <c r="D129" s="6">
        <v>81.52</v>
      </c>
      <c r="E129" s="4">
        <v>1</v>
      </c>
      <c r="F129" s="6">
        <v>95</v>
      </c>
      <c r="G129" s="6">
        <v>95</v>
      </c>
      <c r="H129" s="6">
        <v>3</v>
      </c>
      <c r="I129" s="24">
        <f>G129-D129*E129-H129</f>
        <v>10.48</v>
      </c>
      <c r="J129" s="9">
        <f>I129/(D129*E129)</f>
        <v>0.12855740922473</v>
      </c>
      <c r="K129" s="10" t="s">
        <v>72</v>
      </c>
      <c r="L129" s="22" t="s">
        <v>76</v>
      </c>
    </row>
    <row r="130" spans="1:12">
      <c r="A130" s="3">
        <v>41627</v>
      </c>
      <c r="B130" s="15" t="s">
        <v>42</v>
      </c>
      <c r="C130" s="5" t="s">
        <v>74</v>
      </c>
      <c r="D130" s="6">
        <v>18</v>
      </c>
      <c r="E130" s="4">
        <v>1</v>
      </c>
      <c r="F130" s="6">
        <v>24</v>
      </c>
      <c r="G130" s="6">
        <v>24</v>
      </c>
      <c r="H130" s="6">
        <v>2</v>
      </c>
      <c r="I130" s="24">
        <f>G130-D130*E130-H130</f>
        <v>4</v>
      </c>
      <c r="J130" s="9">
        <f>I130/(D130*E130)</f>
        <v>0.222222222222222</v>
      </c>
      <c r="K130" s="10"/>
      <c r="L130" s="22"/>
    </row>
    <row r="131" spans="1:12">
      <c r="A131" s="3">
        <v>41627</v>
      </c>
      <c r="B131" s="15" t="s">
        <v>43</v>
      </c>
      <c r="C131" s="5" t="s">
        <v>74</v>
      </c>
      <c r="D131" s="6">
        <v>75.8</v>
      </c>
      <c r="E131" s="4">
        <v>1</v>
      </c>
      <c r="F131" s="6">
        <v>86</v>
      </c>
      <c r="G131" s="6">
        <v>86</v>
      </c>
      <c r="H131" s="6">
        <v>3</v>
      </c>
      <c r="I131" s="24">
        <f>G131-D131*E131-H131</f>
        <v>7.2</v>
      </c>
      <c r="J131" s="9">
        <f>I131/(D131*E131)</f>
        <v>0.0949868073878628</v>
      </c>
      <c r="K131" s="10"/>
      <c r="L131" s="22"/>
    </row>
    <row r="132" spans="1:12">
      <c r="A132" s="3">
        <v>41627</v>
      </c>
      <c r="B132" s="15" t="s">
        <v>43</v>
      </c>
      <c r="C132" s="5" t="s">
        <v>74</v>
      </c>
      <c r="D132" s="6">
        <v>75.8</v>
      </c>
      <c r="E132" s="4">
        <v>1</v>
      </c>
      <c r="F132" s="6">
        <v>86</v>
      </c>
      <c r="G132" s="6">
        <v>89</v>
      </c>
      <c r="H132" s="6">
        <v>4</v>
      </c>
      <c r="I132" s="24">
        <f>G132-D132*E132-H132</f>
        <v>9.2</v>
      </c>
      <c r="J132" s="9">
        <f>I132/(D132*E132)</f>
        <v>0.121372031662269</v>
      </c>
      <c r="K132" s="10" t="s">
        <v>72</v>
      </c>
      <c r="L132" s="22" t="s">
        <v>76</v>
      </c>
    </row>
    <row r="133" spans="1:12">
      <c r="A133" s="3">
        <v>41627</v>
      </c>
      <c r="B133" s="15" t="s">
        <v>42</v>
      </c>
      <c r="C133" s="5" t="s">
        <v>74</v>
      </c>
      <c r="D133" s="6">
        <v>18</v>
      </c>
      <c r="E133" s="4">
        <v>1</v>
      </c>
      <c r="F133" s="6">
        <v>24</v>
      </c>
      <c r="G133" s="6">
        <v>26</v>
      </c>
      <c r="H133" s="6">
        <v>3</v>
      </c>
      <c r="I133" s="24">
        <f>G133-D133*E133-H133</f>
        <v>5</v>
      </c>
      <c r="J133" s="9">
        <f>I133/(D133*E133)</f>
        <v>0.277777777777778</v>
      </c>
      <c r="K133" s="10"/>
      <c r="L133" s="22"/>
    </row>
    <row r="134" s="43" customFormat="1" spans="1:12">
      <c r="A134" s="56">
        <v>41627</v>
      </c>
      <c r="B134" s="43" t="s">
        <v>36</v>
      </c>
      <c r="C134" s="57" t="s">
        <v>74</v>
      </c>
      <c r="D134" s="58"/>
      <c r="E134" s="57"/>
      <c r="F134" s="58"/>
      <c r="G134" s="58"/>
      <c r="H134" s="58"/>
      <c r="I134" s="62"/>
      <c r="J134" s="63"/>
      <c r="K134" s="64"/>
      <c r="L134" s="65"/>
    </row>
    <row r="135" spans="1:12">
      <c r="A135" s="3">
        <v>41627</v>
      </c>
      <c r="B135" s="15" t="s">
        <v>17</v>
      </c>
      <c r="C135" s="5" t="s">
        <v>71</v>
      </c>
      <c r="D135" s="6">
        <v>81.52</v>
      </c>
      <c r="E135" s="4">
        <v>1</v>
      </c>
      <c r="F135" s="6">
        <v>94</v>
      </c>
      <c r="G135" s="6">
        <v>94</v>
      </c>
      <c r="H135" s="6">
        <v>3</v>
      </c>
      <c r="I135" s="24">
        <f t="shared" ref="I135:I172" si="12">G135-D135*E135-H135</f>
        <v>9.48</v>
      </c>
      <c r="J135" s="9">
        <f t="shared" ref="J135:J172" si="13">I135/(D135*E135)</f>
        <v>0.116290480863592</v>
      </c>
      <c r="K135" s="10" t="s">
        <v>72</v>
      </c>
      <c r="L135" s="22" t="s">
        <v>76</v>
      </c>
    </row>
    <row r="136" spans="1:12">
      <c r="A136" s="3">
        <v>41627</v>
      </c>
      <c r="B136" s="15" t="s">
        <v>34</v>
      </c>
      <c r="C136" s="5" t="s">
        <v>74</v>
      </c>
      <c r="D136" s="6">
        <v>88</v>
      </c>
      <c r="E136" s="4">
        <v>1</v>
      </c>
      <c r="F136" s="6">
        <v>105</v>
      </c>
      <c r="G136" s="6">
        <v>105</v>
      </c>
      <c r="H136" s="6">
        <v>3</v>
      </c>
      <c r="I136" s="24">
        <f>G136-D136*E136-H136</f>
        <v>14</v>
      </c>
      <c r="J136" s="9">
        <f>I136/(D136*E136)</f>
        <v>0.159090909090909</v>
      </c>
      <c r="K136" s="10"/>
      <c r="L136" s="22"/>
    </row>
    <row r="137" spans="1:12">
      <c r="A137" s="3">
        <v>41627</v>
      </c>
      <c r="B137" s="15" t="s">
        <v>44</v>
      </c>
      <c r="C137" s="5" t="s">
        <v>74</v>
      </c>
      <c r="D137" s="6">
        <v>27.9</v>
      </c>
      <c r="E137" s="4">
        <v>1</v>
      </c>
      <c r="F137" s="6">
        <v>44</v>
      </c>
      <c r="G137" s="6">
        <v>44</v>
      </c>
      <c r="H137" s="6">
        <v>2</v>
      </c>
      <c r="I137" s="24">
        <f>G137-D137*E137-H137</f>
        <v>14.1</v>
      </c>
      <c r="J137" s="9">
        <f>I137/(D137*E137)</f>
        <v>0.505376344086022</v>
      </c>
      <c r="K137" s="10"/>
      <c r="L137" s="22"/>
    </row>
    <row r="138" spans="1:12">
      <c r="A138" s="3">
        <v>41627</v>
      </c>
      <c r="B138" s="15" t="s">
        <v>41</v>
      </c>
      <c r="C138" s="5" t="s">
        <v>74</v>
      </c>
      <c r="D138" s="6">
        <v>75.8</v>
      </c>
      <c r="E138" s="4">
        <v>1</v>
      </c>
      <c r="F138" s="6">
        <v>89</v>
      </c>
      <c r="G138" s="6">
        <v>89</v>
      </c>
      <c r="H138" s="6">
        <v>6</v>
      </c>
      <c r="I138" s="24">
        <f>G138-D138*E138-H138</f>
        <v>7.2</v>
      </c>
      <c r="J138" s="9">
        <f>I138/(D138*E138)</f>
        <v>0.0949868073878628</v>
      </c>
      <c r="K138" s="10" t="s">
        <v>72</v>
      </c>
      <c r="L138" s="22" t="s">
        <v>76</v>
      </c>
    </row>
    <row r="139" spans="1:12">
      <c r="A139" s="3">
        <v>41629</v>
      </c>
      <c r="B139" s="15" t="s">
        <v>45</v>
      </c>
      <c r="C139" s="5" t="s">
        <v>74</v>
      </c>
      <c r="D139" s="6">
        <v>74.8</v>
      </c>
      <c r="E139" s="4">
        <v>1</v>
      </c>
      <c r="F139" s="6">
        <v>89</v>
      </c>
      <c r="G139" s="6">
        <v>89</v>
      </c>
      <c r="H139" s="6">
        <v>6</v>
      </c>
      <c r="I139" s="24">
        <f>G139-D139*E139-H139</f>
        <v>8.2</v>
      </c>
      <c r="J139" s="9">
        <f>I139/(D139*E139)</f>
        <v>0.109625668449198</v>
      </c>
      <c r="K139" s="10" t="s">
        <v>72</v>
      </c>
      <c r="L139" s="22" t="s">
        <v>76</v>
      </c>
    </row>
    <row r="140" spans="1:12">
      <c r="A140" s="3">
        <v>41629</v>
      </c>
      <c r="B140" s="15" t="s">
        <v>18</v>
      </c>
      <c r="C140" s="5" t="s">
        <v>74</v>
      </c>
      <c r="D140" s="6">
        <v>16.22</v>
      </c>
      <c r="E140" s="4">
        <v>1</v>
      </c>
      <c r="F140" s="6">
        <v>23</v>
      </c>
      <c r="G140" s="6">
        <v>23</v>
      </c>
      <c r="H140" s="6">
        <v>0</v>
      </c>
      <c r="I140" s="24">
        <f>G140-D140*E140-H140</f>
        <v>6.78</v>
      </c>
      <c r="J140" s="9">
        <f>I140/(D140*E140)</f>
        <v>0.418002466091245</v>
      </c>
      <c r="K140" s="10" t="s">
        <v>72</v>
      </c>
      <c r="L140" s="49" t="s">
        <v>99</v>
      </c>
    </row>
    <row r="141" spans="1:12">
      <c r="A141" s="3">
        <v>41629</v>
      </c>
      <c r="B141" s="15" t="s">
        <v>25</v>
      </c>
      <c r="C141" s="5" t="s">
        <v>88</v>
      </c>
      <c r="D141" s="17">
        <v>17.22</v>
      </c>
      <c r="E141" s="4">
        <v>2</v>
      </c>
      <c r="F141" s="6">
        <v>23</v>
      </c>
      <c r="G141" s="6">
        <v>46</v>
      </c>
      <c r="H141" s="6">
        <v>3</v>
      </c>
      <c r="I141" s="24">
        <f>G141-D141*E141-H141</f>
        <v>8.56</v>
      </c>
      <c r="J141" s="9">
        <f>I141/(D141*E141)</f>
        <v>0.248548199767712</v>
      </c>
      <c r="K141" s="10" t="s">
        <v>72</v>
      </c>
      <c r="L141" s="49" t="s">
        <v>76</v>
      </c>
    </row>
    <row r="142" spans="1:12">
      <c r="A142" s="3">
        <v>41629</v>
      </c>
      <c r="B142" s="15" t="s">
        <v>40</v>
      </c>
      <c r="C142" s="5" t="s">
        <v>74</v>
      </c>
      <c r="D142" s="17">
        <v>27.9</v>
      </c>
      <c r="E142" s="4">
        <v>1</v>
      </c>
      <c r="F142" s="6">
        <v>45</v>
      </c>
      <c r="G142" s="6">
        <v>44</v>
      </c>
      <c r="H142" s="6">
        <v>3</v>
      </c>
      <c r="I142" s="24">
        <f>G142-D142*E142-H142</f>
        <v>13.1</v>
      </c>
      <c r="J142" s="9">
        <f>I142/(D142*E142)</f>
        <v>0.469534050179211</v>
      </c>
      <c r="K142" s="10"/>
      <c r="L142" s="49"/>
    </row>
    <row r="143" spans="1:12">
      <c r="A143" s="3">
        <v>41629</v>
      </c>
      <c r="B143" s="15" t="s">
        <v>46</v>
      </c>
      <c r="C143" s="5" t="s">
        <v>74</v>
      </c>
      <c r="D143" s="17">
        <v>12.22</v>
      </c>
      <c r="E143" s="4">
        <v>1</v>
      </c>
      <c r="F143" s="6">
        <v>35.8</v>
      </c>
      <c r="G143" s="6">
        <v>35.8</v>
      </c>
      <c r="H143" s="6">
        <v>22</v>
      </c>
      <c r="I143" s="24">
        <f>G143-D143*E143-H143</f>
        <v>1.58</v>
      </c>
      <c r="J143" s="9">
        <f>I143/(D143*E143)</f>
        <v>0.129296235679214</v>
      </c>
      <c r="K143" s="10" t="s">
        <v>72</v>
      </c>
      <c r="L143" s="22" t="s">
        <v>75</v>
      </c>
    </row>
    <row r="144" spans="1:12">
      <c r="A144" s="3">
        <v>41630</v>
      </c>
      <c r="B144" s="15" t="s">
        <v>40</v>
      </c>
      <c r="C144" s="5" t="s">
        <v>74</v>
      </c>
      <c r="D144" s="17">
        <v>27.9</v>
      </c>
      <c r="E144" s="4">
        <v>1</v>
      </c>
      <c r="F144" s="6">
        <v>45</v>
      </c>
      <c r="G144" s="6">
        <v>45</v>
      </c>
      <c r="H144" s="6">
        <v>1</v>
      </c>
      <c r="I144" s="24">
        <f>G144-D144*E144-H144</f>
        <v>16.1</v>
      </c>
      <c r="J144" s="9">
        <f>I144/(D144*E144)</f>
        <v>0.577060931899642</v>
      </c>
      <c r="K144" s="10" t="s">
        <v>72</v>
      </c>
      <c r="L144" s="5" t="s">
        <v>96</v>
      </c>
    </row>
    <row r="145" spans="1:12">
      <c r="A145" s="3">
        <v>41630</v>
      </c>
      <c r="B145" s="15" t="s">
        <v>44</v>
      </c>
      <c r="C145" s="5" t="s">
        <v>74</v>
      </c>
      <c r="D145" s="17">
        <v>27.9</v>
      </c>
      <c r="E145" s="4">
        <v>1</v>
      </c>
      <c r="F145" s="6">
        <v>43</v>
      </c>
      <c r="G145" s="6">
        <v>43</v>
      </c>
      <c r="H145" s="6">
        <v>1</v>
      </c>
      <c r="I145" s="24">
        <f>G145-D145*E145-H145</f>
        <v>14.1</v>
      </c>
      <c r="J145" s="9">
        <f>I145/(D145*E145)</f>
        <v>0.505376344086022</v>
      </c>
      <c r="K145" s="10"/>
      <c r="L145" s="5"/>
    </row>
    <row r="146" spans="1:12">
      <c r="A146" s="3">
        <v>41630</v>
      </c>
      <c r="B146" s="15" t="s">
        <v>47</v>
      </c>
      <c r="C146" s="5" t="s">
        <v>74</v>
      </c>
      <c r="D146" s="17">
        <v>25</v>
      </c>
      <c r="E146" s="4">
        <v>1</v>
      </c>
      <c r="F146" s="6">
        <v>38</v>
      </c>
      <c r="G146" s="6">
        <v>38</v>
      </c>
      <c r="H146" s="6">
        <v>2</v>
      </c>
      <c r="I146" s="24">
        <f>G146-D146*E146-H146</f>
        <v>11</v>
      </c>
      <c r="J146" s="9">
        <f>I146/(D146*E146)</f>
        <v>0.44</v>
      </c>
      <c r="K146" s="10"/>
      <c r="L146" s="5"/>
    </row>
    <row r="147" spans="1:12">
      <c r="A147" s="3">
        <v>41630</v>
      </c>
      <c r="B147" s="15" t="s">
        <v>48</v>
      </c>
      <c r="C147" s="5" t="s">
        <v>74</v>
      </c>
      <c r="D147" s="6">
        <v>22</v>
      </c>
      <c r="E147" s="4">
        <v>1</v>
      </c>
      <c r="F147" s="6">
        <v>39</v>
      </c>
      <c r="G147" s="6">
        <v>39</v>
      </c>
      <c r="H147" s="6">
        <v>1</v>
      </c>
      <c r="I147" s="24">
        <f>G147-D147*E147-H147</f>
        <v>16</v>
      </c>
      <c r="J147" s="9">
        <f>I147/(D147*E147)</f>
        <v>0.727272727272727</v>
      </c>
      <c r="K147" s="10"/>
      <c r="L147" s="5"/>
    </row>
    <row r="148" spans="1:12">
      <c r="A148" s="3">
        <v>41630</v>
      </c>
      <c r="B148" s="15" t="s">
        <v>25</v>
      </c>
      <c r="C148" s="5" t="s">
        <v>88</v>
      </c>
      <c r="D148" s="17">
        <v>17.22</v>
      </c>
      <c r="E148" s="4">
        <v>2</v>
      </c>
      <c r="F148" s="6">
        <v>25</v>
      </c>
      <c r="G148" s="6">
        <v>50</v>
      </c>
      <c r="H148" s="6">
        <v>3</v>
      </c>
      <c r="I148" s="24">
        <f>G148-D148*E148-H148</f>
        <v>12.56</v>
      </c>
      <c r="J148" s="9">
        <f>I148/(D148*E148)</f>
        <v>0.364692218350755</v>
      </c>
      <c r="K148" s="10" t="s">
        <v>72</v>
      </c>
      <c r="L148" s="22" t="s">
        <v>92</v>
      </c>
    </row>
    <row r="149" spans="1:12">
      <c r="A149" s="3">
        <v>41630</v>
      </c>
      <c r="B149" s="15" t="s">
        <v>17</v>
      </c>
      <c r="C149" s="5" t="s">
        <v>71</v>
      </c>
      <c r="D149" s="6">
        <v>81.52</v>
      </c>
      <c r="E149" s="4">
        <v>1</v>
      </c>
      <c r="F149" s="6">
        <v>99</v>
      </c>
      <c r="G149" s="6">
        <v>99</v>
      </c>
      <c r="H149" s="6">
        <v>3</v>
      </c>
      <c r="I149" s="24">
        <f>G149-D149*E149-H149</f>
        <v>14.48</v>
      </c>
      <c r="J149" s="9">
        <f>I149/(D149*E149)</f>
        <v>0.177625122669284</v>
      </c>
      <c r="K149" s="10"/>
      <c r="L149" s="22"/>
    </row>
    <row r="150" spans="1:12">
      <c r="A150" s="3">
        <v>41630</v>
      </c>
      <c r="B150" s="15" t="s">
        <v>14</v>
      </c>
      <c r="C150" s="5" t="s">
        <v>71</v>
      </c>
      <c r="D150" s="6">
        <v>15.36</v>
      </c>
      <c r="E150" s="4">
        <v>2</v>
      </c>
      <c r="F150" s="6">
        <v>22</v>
      </c>
      <c r="G150" s="6">
        <v>44</v>
      </c>
      <c r="H150" s="6">
        <v>0</v>
      </c>
      <c r="I150" s="24">
        <f>G150-D150*E150-H150</f>
        <v>13.28</v>
      </c>
      <c r="J150" s="9">
        <f>I150/(D150*E150)</f>
        <v>0.432291666666667</v>
      </c>
      <c r="K150" s="10" t="s">
        <v>72</v>
      </c>
      <c r="L150" s="22" t="s">
        <v>93</v>
      </c>
    </row>
    <row r="151" spans="1:12">
      <c r="A151" s="3">
        <v>41632</v>
      </c>
      <c r="B151" s="15" t="s">
        <v>41</v>
      </c>
      <c r="C151" s="5" t="s">
        <v>74</v>
      </c>
      <c r="D151" s="6">
        <v>81</v>
      </c>
      <c r="E151" s="4">
        <v>1</v>
      </c>
      <c r="F151" s="6">
        <v>89</v>
      </c>
      <c r="G151" s="6">
        <v>89</v>
      </c>
      <c r="H151" s="6">
        <v>0</v>
      </c>
      <c r="I151" s="24">
        <f>G151-D151*E151-H151</f>
        <v>8</v>
      </c>
      <c r="J151" s="9">
        <f>I151/(D151*E151)</f>
        <v>0.0987654320987654</v>
      </c>
      <c r="K151" s="10" t="s">
        <v>72</v>
      </c>
      <c r="L151" s="22" t="s">
        <v>76</v>
      </c>
    </row>
    <row r="152" spans="1:12">
      <c r="A152" s="3">
        <v>41632</v>
      </c>
      <c r="B152" s="15" t="s">
        <v>44</v>
      </c>
      <c r="C152" s="5" t="s">
        <v>74</v>
      </c>
      <c r="D152" s="6">
        <v>27.9</v>
      </c>
      <c r="E152" s="4">
        <v>1</v>
      </c>
      <c r="F152" s="6">
        <v>42</v>
      </c>
      <c r="G152" s="6">
        <v>42</v>
      </c>
      <c r="H152" s="6">
        <v>2.5</v>
      </c>
      <c r="I152" s="24">
        <f>G152-D152*E152-H152</f>
        <v>11.6</v>
      </c>
      <c r="J152" s="9">
        <f>I152/(D152*E152)</f>
        <v>0.415770609318996</v>
      </c>
      <c r="K152" s="10"/>
      <c r="L152" s="22"/>
    </row>
    <row r="153" spans="1:12">
      <c r="A153" s="3">
        <v>41632</v>
      </c>
      <c r="B153" s="15" t="s">
        <v>42</v>
      </c>
      <c r="C153" s="5" t="s">
        <v>74</v>
      </c>
      <c r="D153" s="6">
        <v>18</v>
      </c>
      <c r="E153" s="4">
        <v>1</v>
      </c>
      <c r="F153" s="6">
        <v>29</v>
      </c>
      <c r="G153" s="6">
        <v>29</v>
      </c>
      <c r="H153" s="6">
        <v>2.5</v>
      </c>
      <c r="I153" s="24">
        <f>G153-D153*E153-H153</f>
        <v>8.5</v>
      </c>
      <c r="J153" s="9">
        <f>I153/(D153*E153)</f>
        <v>0.472222222222222</v>
      </c>
      <c r="K153" s="10"/>
      <c r="L153" s="22"/>
    </row>
    <row r="154" spans="1:12">
      <c r="A154" s="3">
        <v>41632</v>
      </c>
      <c r="B154" s="15" t="s">
        <v>41</v>
      </c>
      <c r="C154" s="5" t="s">
        <v>74</v>
      </c>
      <c r="D154" s="6">
        <v>78</v>
      </c>
      <c r="E154" s="4">
        <v>1</v>
      </c>
      <c r="F154" s="6">
        <v>89</v>
      </c>
      <c r="G154" s="6">
        <v>89</v>
      </c>
      <c r="H154" s="6">
        <v>0</v>
      </c>
      <c r="I154" s="24">
        <f>G154-D154*E154-H154</f>
        <v>11</v>
      </c>
      <c r="J154" s="9">
        <f>I154/(D154*E154)</f>
        <v>0.141025641025641</v>
      </c>
      <c r="K154" s="10" t="s">
        <v>72</v>
      </c>
      <c r="L154" s="22" t="s">
        <v>76</v>
      </c>
    </row>
    <row r="155" spans="1:12">
      <c r="A155" s="3">
        <v>41636</v>
      </c>
      <c r="B155" s="15" t="s">
        <v>34</v>
      </c>
      <c r="C155" s="5" t="s">
        <v>74</v>
      </c>
      <c r="D155" s="6">
        <v>88</v>
      </c>
      <c r="E155" s="4">
        <v>1</v>
      </c>
      <c r="F155" s="6">
        <v>106</v>
      </c>
      <c r="G155" s="6">
        <v>106</v>
      </c>
      <c r="H155" s="6">
        <v>6</v>
      </c>
      <c r="I155" s="24">
        <f>G155-D155*E155-H155</f>
        <v>12</v>
      </c>
      <c r="J155" s="9">
        <f>I155/(D155*E155)</f>
        <v>0.136363636363636</v>
      </c>
      <c r="K155" s="10" t="s">
        <v>72</v>
      </c>
      <c r="L155" s="22" t="s">
        <v>76</v>
      </c>
    </row>
    <row r="156" spans="1:12">
      <c r="A156" s="3">
        <v>41636</v>
      </c>
      <c r="B156" s="15" t="s">
        <v>25</v>
      </c>
      <c r="C156" s="5" t="s">
        <v>74</v>
      </c>
      <c r="D156" s="6">
        <v>17.22</v>
      </c>
      <c r="E156" s="4">
        <v>1</v>
      </c>
      <c r="F156" s="6">
        <v>23</v>
      </c>
      <c r="G156" s="6">
        <v>23</v>
      </c>
      <c r="H156" s="6">
        <v>3</v>
      </c>
      <c r="I156" s="24">
        <f>G156-D156*E156-H156</f>
        <v>2.78</v>
      </c>
      <c r="J156" s="9">
        <f>I156/(D156*E156)</f>
        <v>0.16144018583043</v>
      </c>
      <c r="K156" s="10" t="s">
        <v>72</v>
      </c>
      <c r="L156" s="22" t="s">
        <v>76</v>
      </c>
    </row>
    <row r="157" spans="1:12">
      <c r="A157" s="3">
        <v>41636</v>
      </c>
      <c r="B157" s="15" t="s">
        <v>7</v>
      </c>
      <c r="C157" s="5" t="s">
        <v>74</v>
      </c>
      <c r="D157" s="6">
        <v>17</v>
      </c>
      <c r="E157" s="4">
        <v>1</v>
      </c>
      <c r="F157" s="6">
        <v>25</v>
      </c>
      <c r="G157" s="6">
        <v>25</v>
      </c>
      <c r="H157" s="6">
        <v>3</v>
      </c>
      <c r="I157" s="24">
        <f>G157-D157*E157-H157</f>
        <v>5</v>
      </c>
      <c r="J157" s="9">
        <f>I157/(D157*E157)</f>
        <v>0.294117647058824</v>
      </c>
      <c r="K157" s="10"/>
      <c r="L157" s="22"/>
    </row>
    <row r="158" spans="1:12">
      <c r="A158" s="3">
        <v>41637</v>
      </c>
      <c r="B158" s="15" t="s">
        <v>36</v>
      </c>
      <c r="C158" s="5" t="s">
        <v>74</v>
      </c>
      <c r="D158" s="6">
        <v>21</v>
      </c>
      <c r="E158" s="4">
        <v>1</v>
      </c>
      <c r="F158" s="6">
        <v>39</v>
      </c>
      <c r="G158" s="6">
        <v>39</v>
      </c>
      <c r="H158" s="6">
        <v>6</v>
      </c>
      <c r="I158" s="24">
        <f>G158-D158*E158-H158</f>
        <v>12</v>
      </c>
      <c r="J158" s="9">
        <f>I158/(D158*E158)</f>
        <v>0.571428571428571</v>
      </c>
      <c r="K158" s="10" t="s">
        <v>72</v>
      </c>
      <c r="L158" s="22" t="s">
        <v>76</v>
      </c>
    </row>
    <row r="159" spans="1:12">
      <c r="A159" s="3">
        <v>41637</v>
      </c>
      <c r="B159" s="15" t="s">
        <v>43</v>
      </c>
      <c r="C159" s="5" t="s">
        <v>74</v>
      </c>
      <c r="D159" s="6">
        <v>75.8</v>
      </c>
      <c r="E159" s="4">
        <v>1</v>
      </c>
      <c r="F159" s="6">
        <v>99</v>
      </c>
      <c r="G159" s="6">
        <v>99</v>
      </c>
      <c r="H159" s="6">
        <v>7</v>
      </c>
      <c r="I159" s="24">
        <f>G159-D159*E159-H159</f>
        <v>16.2</v>
      </c>
      <c r="J159" s="9">
        <f>I159/(D159*E159)</f>
        <v>0.213720316622691</v>
      </c>
      <c r="K159" s="10" t="s">
        <v>72</v>
      </c>
      <c r="L159" s="22" t="s">
        <v>92</v>
      </c>
    </row>
    <row r="160" spans="1:12">
      <c r="A160" s="3">
        <v>41638</v>
      </c>
      <c r="B160" s="15" t="s">
        <v>52</v>
      </c>
      <c r="C160" s="5" t="s">
        <v>74</v>
      </c>
      <c r="D160" s="6">
        <v>26</v>
      </c>
      <c r="E160" s="4">
        <v>1</v>
      </c>
      <c r="F160" s="6">
        <v>39</v>
      </c>
      <c r="G160" s="6">
        <v>39</v>
      </c>
      <c r="H160" s="6">
        <v>6</v>
      </c>
      <c r="I160" s="24">
        <f>G160-D160*E160-H160</f>
        <v>7</v>
      </c>
      <c r="J160" s="9">
        <f>I160/(D160*E160)</f>
        <v>0.269230769230769</v>
      </c>
      <c r="K160" s="10" t="s">
        <v>72</v>
      </c>
      <c r="L160" s="22" t="s">
        <v>76</v>
      </c>
    </row>
    <row r="161" spans="1:12">
      <c r="A161" s="3">
        <v>41641</v>
      </c>
      <c r="B161" s="15" t="s">
        <v>36</v>
      </c>
      <c r="C161" s="5" t="s">
        <v>74</v>
      </c>
      <c r="D161" s="6">
        <v>21</v>
      </c>
      <c r="E161" s="4">
        <v>1</v>
      </c>
      <c r="F161" s="6">
        <v>39</v>
      </c>
      <c r="G161" s="6">
        <v>39</v>
      </c>
      <c r="H161" s="6">
        <v>3</v>
      </c>
      <c r="I161" s="24">
        <f>G161-D161*E161-H161</f>
        <v>15</v>
      </c>
      <c r="J161" s="9">
        <f>I161/(D161*E161)</f>
        <v>0.714285714285714</v>
      </c>
      <c r="K161" s="10" t="s">
        <v>72</v>
      </c>
      <c r="L161" s="22" t="s">
        <v>76</v>
      </c>
    </row>
    <row r="162" spans="1:12">
      <c r="A162" s="3">
        <v>41641</v>
      </c>
      <c r="B162" s="15" t="s">
        <v>52</v>
      </c>
      <c r="C162" s="5" t="s">
        <v>74</v>
      </c>
      <c r="D162" s="6">
        <v>26</v>
      </c>
      <c r="E162" s="4">
        <v>1</v>
      </c>
      <c r="F162" s="6">
        <v>39</v>
      </c>
      <c r="G162" s="6">
        <v>39</v>
      </c>
      <c r="H162" s="6">
        <v>3</v>
      </c>
      <c r="I162" s="24">
        <f>G162-D162*E162-H162</f>
        <v>10</v>
      </c>
      <c r="J162" s="9">
        <f>I162/(D162*E162)</f>
        <v>0.384615384615385</v>
      </c>
      <c r="K162" s="10"/>
      <c r="L162" s="22"/>
    </row>
    <row r="163" spans="1:12">
      <c r="A163" s="3">
        <v>41644</v>
      </c>
      <c r="B163" s="15" t="s">
        <v>37</v>
      </c>
      <c r="C163" s="5" t="s">
        <v>74</v>
      </c>
      <c r="D163" s="6">
        <v>22</v>
      </c>
      <c r="E163" s="4">
        <v>1</v>
      </c>
      <c r="F163" s="6">
        <v>39</v>
      </c>
      <c r="G163" s="6">
        <v>39</v>
      </c>
      <c r="H163" s="6">
        <v>7.5</v>
      </c>
      <c r="I163" s="24">
        <f>G163-D163*E163-H163</f>
        <v>9.5</v>
      </c>
      <c r="J163" s="9">
        <f>I163/(D163*E163)</f>
        <v>0.431818181818182</v>
      </c>
      <c r="K163" s="10" t="s">
        <v>72</v>
      </c>
      <c r="L163" s="22" t="s">
        <v>76</v>
      </c>
    </row>
    <row r="164" spans="1:12">
      <c r="A164" s="3">
        <v>41644</v>
      </c>
      <c r="B164" s="15" t="s">
        <v>42</v>
      </c>
      <c r="C164" s="5" t="s">
        <v>74</v>
      </c>
      <c r="D164" s="6">
        <v>18</v>
      </c>
      <c r="E164" s="4">
        <v>1</v>
      </c>
      <c r="F164" s="6">
        <v>29</v>
      </c>
      <c r="G164" s="6">
        <v>29</v>
      </c>
      <c r="H164" s="6">
        <v>7.5</v>
      </c>
      <c r="I164" s="24">
        <f>G164-D164*E164-H164</f>
        <v>3.5</v>
      </c>
      <c r="J164" s="9">
        <f>I164/(D164*E164)</f>
        <v>0.194444444444444</v>
      </c>
      <c r="K164" s="10"/>
      <c r="L164" s="22"/>
    </row>
    <row r="165" spans="1:12">
      <c r="A165" s="3">
        <v>41644</v>
      </c>
      <c r="B165" s="15" t="s">
        <v>49</v>
      </c>
      <c r="C165" s="5" t="s">
        <v>74</v>
      </c>
      <c r="D165" s="6">
        <v>88</v>
      </c>
      <c r="E165" s="4">
        <v>1</v>
      </c>
      <c r="F165" s="6">
        <v>99</v>
      </c>
      <c r="G165" s="6">
        <v>99</v>
      </c>
      <c r="H165" s="6">
        <v>0</v>
      </c>
      <c r="I165" s="24">
        <f>G165-D165*E165-H165</f>
        <v>11</v>
      </c>
      <c r="J165" s="9">
        <f>I165/(D165*E165)</f>
        <v>0.125</v>
      </c>
      <c r="K165" s="10" t="s">
        <v>72</v>
      </c>
      <c r="L165" s="22" t="s">
        <v>100</v>
      </c>
    </row>
    <row r="166" spans="1:12">
      <c r="A166" s="3">
        <v>41644</v>
      </c>
      <c r="B166" s="15" t="s">
        <v>7</v>
      </c>
      <c r="C166" s="5" t="s">
        <v>74</v>
      </c>
      <c r="D166" s="6">
        <v>17</v>
      </c>
      <c r="E166" s="4">
        <v>1</v>
      </c>
      <c r="F166" s="6">
        <v>24</v>
      </c>
      <c r="G166" s="6">
        <v>24</v>
      </c>
      <c r="H166" s="6">
        <v>2</v>
      </c>
      <c r="I166" s="24">
        <f>G166-D166*E166-H166</f>
        <v>5</v>
      </c>
      <c r="J166" s="9">
        <f>I166/(D166*E166)</f>
        <v>0.294117647058824</v>
      </c>
      <c r="K166" s="10" t="s">
        <v>72</v>
      </c>
      <c r="L166" s="22" t="s">
        <v>76</v>
      </c>
    </row>
    <row r="167" spans="1:12">
      <c r="A167" s="3">
        <v>41644</v>
      </c>
      <c r="B167" s="15" t="s">
        <v>18</v>
      </c>
      <c r="C167" s="5" t="s">
        <v>71</v>
      </c>
      <c r="D167" s="6">
        <v>16.22</v>
      </c>
      <c r="E167" s="4">
        <v>1</v>
      </c>
      <c r="F167" s="6">
        <v>22</v>
      </c>
      <c r="G167" s="6">
        <v>22</v>
      </c>
      <c r="H167" s="6">
        <v>2</v>
      </c>
      <c r="I167" s="24">
        <f>G167-D167*E167-H167</f>
        <v>3.78</v>
      </c>
      <c r="J167" s="9">
        <f>I167/(D167*E167)</f>
        <v>0.233045622688039</v>
      </c>
      <c r="K167" s="10"/>
      <c r="L167" s="22"/>
    </row>
    <row r="168" s="44" customFormat="1" spans="1:12">
      <c r="A168" s="59">
        <v>41644</v>
      </c>
      <c r="B168" s="44" t="s">
        <v>37</v>
      </c>
      <c r="C168" s="60" t="s">
        <v>74</v>
      </c>
      <c r="D168" s="61">
        <v>22</v>
      </c>
      <c r="E168" s="60">
        <v>1</v>
      </c>
      <c r="F168" s="61">
        <v>35</v>
      </c>
      <c r="G168" s="61">
        <v>35</v>
      </c>
      <c r="H168" s="61">
        <v>2</v>
      </c>
      <c r="I168" s="66">
        <f>G168-D168*E168-H168</f>
        <v>11</v>
      </c>
      <c r="J168" s="67">
        <f>I168/(D168*E168)</f>
        <v>0.5</v>
      </c>
      <c r="K168" s="68"/>
      <c r="L168" s="69"/>
    </row>
    <row r="169" s="44" customFormat="1" spans="1:12">
      <c r="A169" s="59">
        <v>41644</v>
      </c>
      <c r="B169" s="44" t="s">
        <v>50</v>
      </c>
      <c r="C169" s="60" t="s">
        <v>74</v>
      </c>
      <c r="D169" s="61">
        <v>21</v>
      </c>
      <c r="E169" s="60">
        <v>1</v>
      </c>
      <c r="F169" s="61">
        <v>34</v>
      </c>
      <c r="G169" s="61">
        <v>34</v>
      </c>
      <c r="H169" s="61">
        <v>1</v>
      </c>
      <c r="I169" s="66">
        <f>G169-D169*E169-H169</f>
        <v>12</v>
      </c>
      <c r="J169" s="67">
        <f>I169/(D169*E169)</f>
        <v>0.571428571428571</v>
      </c>
      <c r="K169" s="68"/>
      <c r="L169" s="69"/>
    </row>
    <row r="170" spans="1:12">
      <c r="A170" s="3">
        <v>41645</v>
      </c>
      <c r="B170" s="15" t="s">
        <v>25</v>
      </c>
      <c r="C170" s="5" t="s">
        <v>74</v>
      </c>
      <c r="D170" s="6">
        <v>17.22</v>
      </c>
      <c r="E170" s="4">
        <v>1</v>
      </c>
      <c r="F170" s="6">
        <v>22</v>
      </c>
      <c r="G170" s="6">
        <v>21</v>
      </c>
      <c r="H170" s="6">
        <v>0</v>
      </c>
      <c r="I170" s="24">
        <f>G170-D170*E170-H170</f>
        <v>3.78</v>
      </c>
      <c r="J170" s="9">
        <f>I170/(D170*E170)</f>
        <v>0.219512195121951</v>
      </c>
      <c r="K170" s="10" t="s">
        <v>72</v>
      </c>
      <c r="L170" s="22" t="s">
        <v>93</v>
      </c>
    </row>
    <row r="171" spans="1:12">
      <c r="A171" s="3">
        <v>41645</v>
      </c>
      <c r="B171" s="15" t="s">
        <v>7</v>
      </c>
      <c r="C171" s="5" t="s">
        <v>88</v>
      </c>
      <c r="D171" s="6">
        <v>17</v>
      </c>
      <c r="E171" s="4">
        <v>2</v>
      </c>
      <c r="F171" s="6">
        <v>44</v>
      </c>
      <c r="G171" s="6">
        <v>44</v>
      </c>
      <c r="H171" s="6">
        <v>0</v>
      </c>
      <c r="I171" s="24">
        <f>G171-D171*E171-H171</f>
        <v>10</v>
      </c>
      <c r="J171" s="9">
        <f>I171/(D171*E171)</f>
        <v>0.294117647058824</v>
      </c>
      <c r="K171" s="10"/>
      <c r="L171" s="22"/>
    </row>
    <row r="172" spans="1:12">
      <c r="A172" s="3">
        <v>41645</v>
      </c>
      <c r="B172" s="15" t="s">
        <v>51</v>
      </c>
      <c r="C172" s="5" t="s">
        <v>71</v>
      </c>
      <c r="D172" s="6">
        <v>82</v>
      </c>
      <c r="E172" s="4">
        <v>1</v>
      </c>
      <c r="F172" s="6">
        <v>95</v>
      </c>
      <c r="G172" s="6">
        <v>95</v>
      </c>
      <c r="H172" s="6">
        <v>0</v>
      </c>
      <c r="I172" s="24">
        <f>G172-D172*E172-H172</f>
        <v>13</v>
      </c>
      <c r="J172" s="9">
        <f>I172/(D172*E172)</f>
        <v>0.158536585365854</v>
      </c>
      <c r="K172" s="10"/>
      <c r="L172" s="22"/>
    </row>
    <row r="173" spans="1:12">
      <c r="A173" s="3">
        <v>41646</v>
      </c>
      <c r="B173" s="15" t="s">
        <v>52</v>
      </c>
      <c r="C173" s="5" t="s">
        <v>74</v>
      </c>
      <c r="D173" s="6">
        <v>26</v>
      </c>
      <c r="E173" s="4">
        <v>1</v>
      </c>
      <c r="F173" s="6">
        <v>35</v>
      </c>
      <c r="G173" s="6">
        <v>35</v>
      </c>
      <c r="H173" s="6">
        <v>0</v>
      </c>
      <c r="I173" s="24">
        <f t="shared" ref="I173:I176" si="14">G173-D173*E173-H173</f>
        <v>9</v>
      </c>
      <c r="J173" s="9">
        <f t="shared" ref="J173:J176" si="15">I173/(D173*E173)</f>
        <v>0.346153846153846</v>
      </c>
      <c r="K173" s="10" t="s">
        <v>72</v>
      </c>
      <c r="L173" s="22" t="s">
        <v>101</v>
      </c>
    </row>
    <row r="174" spans="1:12">
      <c r="A174" s="3">
        <v>41646</v>
      </c>
      <c r="B174" s="15" t="s">
        <v>42</v>
      </c>
      <c r="C174" s="5" t="s">
        <v>74</v>
      </c>
      <c r="D174" s="6">
        <v>18</v>
      </c>
      <c r="E174" s="4">
        <v>1</v>
      </c>
      <c r="F174" s="6">
        <v>30</v>
      </c>
      <c r="G174" s="6">
        <v>30</v>
      </c>
      <c r="H174" s="6">
        <v>0</v>
      </c>
      <c r="I174" s="24">
        <f>G174-D174*E174-H174</f>
        <v>12</v>
      </c>
      <c r="J174" s="9">
        <f>I174/(D174*E174)</f>
        <v>0.666666666666667</v>
      </c>
      <c r="K174" s="10"/>
      <c r="L174" s="22"/>
    </row>
    <row r="175" spans="1:12">
      <c r="A175" s="3">
        <v>41647</v>
      </c>
      <c r="B175" s="15" t="s">
        <v>52</v>
      </c>
      <c r="C175" s="5" t="s">
        <v>74</v>
      </c>
      <c r="D175" s="6">
        <v>26</v>
      </c>
      <c r="E175" s="4">
        <v>5</v>
      </c>
      <c r="F175" s="6">
        <v>35</v>
      </c>
      <c r="G175" s="6">
        <f>F175*E175</f>
        <v>175</v>
      </c>
      <c r="H175" s="6">
        <v>0</v>
      </c>
      <c r="I175" s="24">
        <f>G175-D175*E175-H175</f>
        <v>45</v>
      </c>
      <c r="J175" s="9">
        <f>I175/(D175*E175)</f>
        <v>0.346153846153846</v>
      </c>
      <c r="K175" s="10" t="s">
        <v>72</v>
      </c>
      <c r="L175" s="22" t="s">
        <v>101</v>
      </c>
    </row>
    <row r="176" spans="1:12">
      <c r="A176" s="3">
        <v>41647</v>
      </c>
      <c r="B176" s="15" t="s">
        <v>42</v>
      </c>
      <c r="C176" s="5" t="s">
        <v>74</v>
      </c>
      <c r="D176" s="6">
        <v>18</v>
      </c>
      <c r="E176" s="4">
        <v>1</v>
      </c>
      <c r="F176" s="6">
        <v>30</v>
      </c>
      <c r="G176" s="6">
        <v>30</v>
      </c>
      <c r="H176" s="6">
        <v>0</v>
      </c>
      <c r="I176" s="24">
        <f>G176-D176*E176-H176</f>
        <v>12</v>
      </c>
      <c r="J176" s="9">
        <f>I176/(D176*E176)</f>
        <v>0.666666666666667</v>
      </c>
      <c r="K176" s="10"/>
      <c r="L176" s="22"/>
    </row>
    <row r="177" spans="1:12">
      <c r="A177" s="3">
        <v>41646</v>
      </c>
      <c r="B177" s="15" t="s">
        <v>41</v>
      </c>
      <c r="C177" s="5" t="s">
        <v>74</v>
      </c>
      <c r="D177" s="6">
        <v>80</v>
      </c>
      <c r="E177" s="4">
        <v>1</v>
      </c>
      <c r="F177" s="6">
        <v>89</v>
      </c>
      <c r="G177" s="6">
        <v>89</v>
      </c>
      <c r="H177" s="6">
        <v>0</v>
      </c>
      <c r="I177" s="24">
        <f>G177-D177*E177-H177</f>
        <v>9</v>
      </c>
      <c r="J177" s="9">
        <f>I177/(D177*E177)</f>
        <v>0.1125</v>
      </c>
      <c r="K177" s="10" t="s">
        <v>72</v>
      </c>
      <c r="L177" s="22" t="s">
        <v>76</v>
      </c>
    </row>
    <row r="178" spans="1:12">
      <c r="A178" s="3">
        <v>41646</v>
      </c>
      <c r="B178" s="15" t="s">
        <v>49</v>
      </c>
      <c r="C178" s="5" t="s">
        <v>74</v>
      </c>
      <c r="D178" s="6">
        <v>92</v>
      </c>
      <c r="E178" s="4">
        <v>1</v>
      </c>
      <c r="F178" s="6">
        <v>95</v>
      </c>
      <c r="G178" s="6">
        <v>95</v>
      </c>
      <c r="H178" s="6">
        <v>0</v>
      </c>
      <c r="I178" s="24">
        <f>G178-D178*E178-H178</f>
        <v>3</v>
      </c>
      <c r="J178" s="9">
        <f>I178/(D178*E178)</f>
        <v>0.0326086956521739</v>
      </c>
      <c r="K178" s="10"/>
      <c r="L178" s="22"/>
    </row>
    <row r="179" spans="9:9">
      <c r="I179" s="24"/>
    </row>
  </sheetData>
  <autoFilter ref="A1:K172"/>
  <mergeCells count="71">
    <mergeCell ref="K79:K81"/>
    <mergeCell ref="K82:K83"/>
    <mergeCell ref="K85:K86"/>
    <mergeCell ref="K89:K90"/>
    <mergeCell ref="K93:K94"/>
    <mergeCell ref="K96:K97"/>
    <mergeCell ref="K98:K99"/>
    <mergeCell ref="K111:K113"/>
    <mergeCell ref="K116:K117"/>
    <mergeCell ref="K123:K124"/>
    <mergeCell ref="K129:K131"/>
    <mergeCell ref="K132:K134"/>
    <mergeCell ref="K135:K137"/>
    <mergeCell ref="K141:K142"/>
    <mergeCell ref="K144:K147"/>
    <mergeCell ref="K148:K149"/>
    <mergeCell ref="K151:K153"/>
    <mergeCell ref="K156:K157"/>
    <mergeCell ref="K161:K162"/>
    <mergeCell ref="K163:K164"/>
    <mergeCell ref="K166:K169"/>
    <mergeCell ref="K170:K172"/>
    <mergeCell ref="K173:K174"/>
    <mergeCell ref="K175:K176"/>
    <mergeCell ref="K177:K178"/>
    <mergeCell ref="L2:L6"/>
    <mergeCell ref="L16:L17"/>
    <mergeCell ref="L19:L20"/>
    <mergeCell ref="L25:L29"/>
    <mergeCell ref="L30:L31"/>
    <mergeCell ref="L35:L36"/>
    <mergeCell ref="L37:L38"/>
    <mergeCell ref="L39:L40"/>
    <mergeCell ref="L43:L44"/>
    <mergeCell ref="L45:L46"/>
    <mergeCell ref="L47:L49"/>
    <mergeCell ref="L50:L52"/>
    <mergeCell ref="L53:L54"/>
    <mergeCell ref="L55:L57"/>
    <mergeCell ref="L58:L60"/>
    <mergeCell ref="L66:L67"/>
    <mergeCell ref="L68:L69"/>
    <mergeCell ref="L71:L72"/>
    <mergeCell ref="L73:L74"/>
    <mergeCell ref="L79:L81"/>
    <mergeCell ref="L82:L83"/>
    <mergeCell ref="L85:L86"/>
    <mergeCell ref="L89:L90"/>
    <mergeCell ref="L93:L94"/>
    <mergeCell ref="L96:L97"/>
    <mergeCell ref="L98:L99"/>
    <mergeCell ref="L102:L104"/>
    <mergeCell ref="L111:L113"/>
    <mergeCell ref="L116:L117"/>
    <mergeCell ref="L123:L124"/>
    <mergeCell ref="L127:L128"/>
    <mergeCell ref="L129:L131"/>
    <mergeCell ref="L132:L134"/>
    <mergeCell ref="L135:L137"/>
    <mergeCell ref="L141:L142"/>
    <mergeCell ref="L144:L147"/>
    <mergeCell ref="L148:L149"/>
    <mergeCell ref="L151:L153"/>
    <mergeCell ref="L156:L157"/>
    <mergeCell ref="L161:L162"/>
    <mergeCell ref="L163:L164"/>
    <mergeCell ref="L166:L169"/>
    <mergeCell ref="L170:L172"/>
    <mergeCell ref="L173:L174"/>
    <mergeCell ref="L175:L176"/>
    <mergeCell ref="L177:L178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8"/>
  <sheetViews>
    <sheetView workbookViewId="0">
      <selection activeCell="K1" sqref="K1"/>
    </sheetView>
  </sheetViews>
  <sheetFormatPr defaultColWidth="9" defaultRowHeight="13.5"/>
  <cols>
    <col min="1" max="1" width="9.25" customWidth="1"/>
    <col min="7" max="7" width="9.25"/>
    <col min="10" max="10" width="9.25"/>
  </cols>
  <sheetData>
    <row r="1" spans="1:11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1" t="s">
        <v>67</v>
      </c>
      <c r="I1" s="2" t="s">
        <v>68</v>
      </c>
      <c r="J1" s="2" t="s">
        <v>68</v>
      </c>
      <c r="K1" s="41" t="s">
        <v>105</v>
      </c>
    </row>
    <row r="2" spans="1:12">
      <c r="A2" s="16">
        <v>41582</v>
      </c>
      <c r="B2" s="5" t="s">
        <v>106</v>
      </c>
      <c r="C2" s="5" t="s">
        <v>107</v>
      </c>
      <c r="D2" s="17">
        <v>17.22</v>
      </c>
      <c r="E2" s="18">
        <v>1</v>
      </c>
      <c r="F2" s="17">
        <v>22</v>
      </c>
      <c r="G2" s="17">
        <f>F2*E2</f>
        <v>22</v>
      </c>
      <c r="H2" s="17">
        <v>0</v>
      </c>
      <c r="I2" s="8">
        <f t="shared" ref="I2:I14" si="0">G2-D2*E2-H2</f>
        <v>4.78</v>
      </c>
      <c r="J2" s="20">
        <f t="shared" ref="J2:J14" si="1">(F2-D2-H2)/D2</f>
        <v>0.277584204413473</v>
      </c>
      <c r="L2" t="s">
        <v>83</v>
      </c>
    </row>
    <row r="3" spans="1:12">
      <c r="A3" s="16">
        <v>41589</v>
      </c>
      <c r="B3" s="5" t="s">
        <v>108</v>
      </c>
      <c r="C3" s="5" t="s">
        <v>109</v>
      </c>
      <c r="D3" s="17">
        <v>17.22</v>
      </c>
      <c r="E3" s="18">
        <v>1</v>
      </c>
      <c r="F3" s="17">
        <v>19</v>
      </c>
      <c r="G3" s="17">
        <f>F3*E3</f>
        <v>19</v>
      </c>
      <c r="H3" s="17">
        <v>0</v>
      </c>
      <c r="I3" s="8">
        <f>G3-D3*E3-H3</f>
        <v>1.78</v>
      </c>
      <c r="J3" s="20">
        <f>(F3-D3-H3)/D3</f>
        <v>0.103368176538908</v>
      </c>
      <c r="L3" t="s">
        <v>76</v>
      </c>
    </row>
    <row r="4" spans="1:12">
      <c r="A4" s="16">
        <v>41591</v>
      </c>
      <c r="B4" s="5" t="s">
        <v>110</v>
      </c>
      <c r="C4" s="5" t="s">
        <v>107</v>
      </c>
      <c r="D4" s="17">
        <v>17.22</v>
      </c>
      <c r="E4" s="18">
        <v>1</v>
      </c>
      <c r="F4" s="17">
        <v>24</v>
      </c>
      <c r="G4" s="17">
        <v>24</v>
      </c>
      <c r="H4" s="17">
        <v>0</v>
      </c>
      <c r="I4" s="8">
        <f>G4-D4*E4-H4</f>
        <v>6.78</v>
      </c>
      <c r="J4" s="20">
        <f>(F4-D4-H4)/D4</f>
        <v>0.393728222996516</v>
      </c>
      <c r="L4" t="s">
        <v>76</v>
      </c>
    </row>
    <row r="5" spans="1:12">
      <c r="A5" s="16">
        <v>41599</v>
      </c>
      <c r="B5" s="5" t="s">
        <v>110</v>
      </c>
      <c r="C5" s="5" t="s">
        <v>111</v>
      </c>
      <c r="D5" s="17">
        <v>17.22</v>
      </c>
      <c r="E5" s="18">
        <v>4</v>
      </c>
      <c r="F5" s="17">
        <v>22</v>
      </c>
      <c r="G5" s="17">
        <v>88</v>
      </c>
      <c r="H5" s="17">
        <v>0</v>
      </c>
      <c r="I5" s="8">
        <f>G5-D5*E5-H5</f>
        <v>19.12</v>
      </c>
      <c r="J5" s="20">
        <f>(F5-D5-H5)/D5</f>
        <v>0.277584204413473</v>
      </c>
      <c r="L5" s="22" t="s">
        <v>101</v>
      </c>
    </row>
    <row r="6" spans="1:12">
      <c r="A6" s="16">
        <v>41599</v>
      </c>
      <c r="B6" s="5" t="s">
        <v>110</v>
      </c>
      <c r="C6" s="5" t="s">
        <v>112</v>
      </c>
      <c r="D6" s="17">
        <v>17.22</v>
      </c>
      <c r="E6" s="18">
        <v>2</v>
      </c>
      <c r="F6" s="17">
        <v>22</v>
      </c>
      <c r="G6" s="17">
        <v>44</v>
      </c>
      <c r="H6" s="17">
        <v>0</v>
      </c>
      <c r="I6" s="8">
        <f>G6-D6*E6-H6</f>
        <v>9.56</v>
      </c>
      <c r="J6" s="20">
        <f>(F6-D6-H6)/D6</f>
        <v>0.277584204413473</v>
      </c>
      <c r="L6" s="22"/>
    </row>
    <row r="7" spans="1:12">
      <c r="A7" s="16">
        <v>41599</v>
      </c>
      <c r="B7" s="5" t="s">
        <v>108</v>
      </c>
      <c r="C7" s="5" t="s">
        <v>113</v>
      </c>
      <c r="D7" s="17">
        <v>17.22</v>
      </c>
      <c r="E7" s="18">
        <v>1</v>
      </c>
      <c r="F7" s="17">
        <v>22</v>
      </c>
      <c r="G7" s="17">
        <v>22</v>
      </c>
      <c r="H7" s="17">
        <v>0</v>
      </c>
      <c r="I7" s="8">
        <f>G7-D7*E7-H7</f>
        <v>4.78</v>
      </c>
      <c r="J7" s="20">
        <f>(F7-D7-H7)/D7</f>
        <v>0.277584204413473</v>
      </c>
      <c r="L7" s="22"/>
    </row>
    <row r="8" spans="1:10">
      <c r="A8" s="16">
        <v>41606</v>
      </c>
      <c r="B8" s="5" t="s">
        <v>110</v>
      </c>
      <c r="C8" s="5" t="s">
        <v>112</v>
      </c>
      <c r="D8" s="17">
        <v>17.22</v>
      </c>
      <c r="E8" s="18">
        <v>1</v>
      </c>
      <c r="F8" s="17">
        <v>23</v>
      </c>
      <c r="G8" s="17">
        <v>23</v>
      </c>
      <c r="H8" s="17">
        <v>2.5</v>
      </c>
      <c r="I8" s="8">
        <f>G8-D8*E8-H8</f>
        <v>3.28</v>
      </c>
      <c r="J8" s="20">
        <f>(F8-D8-H8)/D8</f>
        <v>0.190476190476191</v>
      </c>
    </row>
    <row r="9" spans="1:12">
      <c r="A9" s="16">
        <v>41629</v>
      </c>
      <c r="B9" s="5" t="s">
        <v>110</v>
      </c>
      <c r="C9" s="5" t="s">
        <v>112</v>
      </c>
      <c r="D9" s="17">
        <v>17.22</v>
      </c>
      <c r="E9" s="18">
        <v>1</v>
      </c>
      <c r="F9" s="17">
        <v>23</v>
      </c>
      <c r="G9" s="17">
        <v>23</v>
      </c>
      <c r="H9" s="17">
        <v>1.5</v>
      </c>
      <c r="I9" s="8">
        <f>G9-D9*E9-H9</f>
        <v>4.28</v>
      </c>
      <c r="J9" s="20">
        <f>(F9-D9-H9)/D9</f>
        <v>0.248548199767712</v>
      </c>
      <c r="L9" s="22" t="s">
        <v>76</v>
      </c>
    </row>
    <row r="10" spans="1:12">
      <c r="A10" s="16">
        <v>41599</v>
      </c>
      <c r="B10" s="5" t="s">
        <v>108</v>
      </c>
      <c r="C10" s="5" t="s">
        <v>114</v>
      </c>
      <c r="D10" s="17">
        <v>17.22</v>
      </c>
      <c r="E10" s="18">
        <v>1</v>
      </c>
      <c r="F10" s="17">
        <v>23</v>
      </c>
      <c r="G10" s="17">
        <v>23</v>
      </c>
      <c r="H10" s="17">
        <v>1.5</v>
      </c>
      <c r="I10" s="8">
        <f>G10-D10*E10-H10</f>
        <v>4.28</v>
      </c>
      <c r="J10" s="20">
        <f>(F10-D10-H10)/D10</f>
        <v>0.248548199767712</v>
      </c>
      <c r="L10" s="22"/>
    </row>
    <row r="11" spans="1:12">
      <c r="A11" s="16">
        <v>41630</v>
      </c>
      <c r="B11" s="5" t="s">
        <v>110</v>
      </c>
      <c r="C11" s="5" t="s">
        <v>107</v>
      </c>
      <c r="D11" s="17">
        <v>17.22</v>
      </c>
      <c r="E11" s="18">
        <v>1</v>
      </c>
      <c r="F11" s="17">
        <v>25</v>
      </c>
      <c r="G11" s="17">
        <v>25</v>
      </c>
      <c r="H11" s="17">
        <v>1.5</v>
      </c>
      <c r="I11" s="8">
        <f>G11-D11*E11-H11</f>
        <v>6.28</v>
      </c>
      <c r="J11" s="20">
        <f>(F11-D11-H11)/D11</f>
        <v>0.364692218350755</v>
      </c>
      <c r="L11" s="22" t="s">
        <v>92</v>
      </c>
    </row>
    <row r="12" spans="1:12">
      <c r="A12" s="16">
        <v>41630</v>
      </c>
      <c r="B12" s="5" t="s">
        <v>108</v>
      </c>
      <c r="C12" s="5" t="s">
        <v>114</v>
      </c>
      <c r="D12" s="17">
        <v>17.22</v>
      </c>
      <c r="E12" s="18">
        <v>1</v>
      </c>
      <c r="F12" s="17">
        <v>25</v>
      </c>
      <c r="G12" s="17">
        <v>25</v>
      </c>
      <c r="H12" s="17">
        <v>1.5</v>
      </c>
      <c r="I12" s="8">
        <f>G12-D12*E12-H12</f>
        <v>6.28</v>
      </c>
      <c r="J12" s="20">
        <f>(F12-D12-H12)/D12</f>
        <v>0.364692218350755</v>
      </c>
      <c r="L12" s="22"/>
    </row>
    <row r="13" spans="1:12">
      <c r="A13" s="16">
        <v>41636</v>
      </c>
      <c r="B13" s="5" t="s">
        <v>110</v>
      </c>
      <c r="C13" s="5" t="s">
        <v>112</v>
      </c>
      <c r="D13" s="17">
        <v>17.22</v>
      </c>
      <c r="E13" s="18">
        <v>1</v>
      </c>
      <c r="F13" s="17">
        <v>23</v>
      </c>
      <c r="G13" s="17">
        <v>23</v>
      </c>
      <c r="H13" s="17">
        <v>3</v>
      </c>
      <c r="I13" s="8">
        <f>G13-D13*E13-H13</f>
        <v>2.78</v>
      </c>
      <c r="J13" s="20">
        <f>(F13-D13-H13)/D13</f>
        <v>0.16144018583043</v>
      </c>
      <c r="L13" s="22" t="s">
        <v>76</v>
      </c>
    </row>
    <row r="14" spans="1:12">
      <c r="A14" s="16">
        <v>41645</v>
      </c>
      <c r="B14" s="5" t="s">
        <v>110</v>
      </c>
      <c r="C14" s="5"/>
      <c r="D14" s="17">
        <v>17.22</v>
      </c>
      <c r="E14" s="18">
        <v>1</v>
      </c>
      <c r="F14" s="17">
        <v>21</v>
      </c>
      <c r="G14" s="17">
        <v>21</v>
      </c>
      <c r="H14" s="17">
        <v>0</v>
      </c>
      <c r="I14" s="8">
        <f>G14-D14*E14-H14</f>
        <v>3.78</v>
      </c>
      <c r="J14" s="20">
        <f>(F14-D14-H14)/D14</f>
        <v>0.219512195121951</v>
      </c>
      <c r="L14" s="22" t="s">
        <v>93</v>
      </c>
    </row>
    <row r="15" spans="1:12">
      <c r="A15" s="16"/>
      <c r="B15" s="5"/>
      <c r="C15" s="5"/>
      <c r="D15" s="17"/>
      <c r="E15" s="18"/>
      <c r="F15" s="17"/>
      <c r="G15" s="17"/>
      <c r="H15" s="17"/>
      <c r="I15" s="8"/>
      <c r="J15" s="20"/>
      <c r="L15" s="22"/>
    </row>
    <row r="18" s="11" customFormat="1" ht="14.25" spans="1:10">
      <c r="A18" s="12" t="s">
        <v>115</v>
      </c>
      <c r="B18" s="12"/>
      <c r="C18" s="12"/>
      <c r="D18" s="12"/>
      <c r="E18" s="12"/>
      <c r="F18" s="12"/>
      <c r="G18" s="13">
        <f>SUM(G2:G17)</f>
        <v>382</v>
      </c>
      <c r="H18" s="13"/>
      <c r="I18" s="13">
        <f>SUM(I2:I17)</f>
        <v>77.76</v>
      </c>
      <c r="J18" s="12"/>
    </row>
  </sheetData>
  <mergeCells count="3">
    <mergeCell ref="L5:L7"/>
    <mergeCell ref="L9:L10"/>
    <mergeCell ref="L11:L12"/>
  </mergeCells>
  <hyperlinks>
    <hyperlink ref="K1" location="list!A1" display="返回首页"/>
  </hyperlinks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7"/>
  <sheetViews>
    <sheetView workbookViewId="0">
      <selection activeCell="B25" sqref="B25"/>
    </sheetView>
  </sheetViews>
  <sheetFormatPr defaultColWidth="9" defaultRowHeight="13.5"/>
  <cols>
    <col min="1" max="1" width="9.25" customWidth="1"/>
    <col min="7" max="7" width="9.25"/>
    <col min="9" max="9" width="9.25"/>
    <col min="10" max="10" width="9.625" customWidth="1"/>
  </cols>
  <sheetData>
    <row r="1" spans="1:14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1" t="s">
        <v>67</v>
      </c>
      <c r="I1" s="2" t="s">
        <v>68</v>
      </c>
      <c r="J1" s="2" t="s">
        <v>68</v>
      </c>
      <c r="K1" s="21"/>
      <c r="N1" s="19" t="s">
        <v>105</v>
      </c>
    </row>
    <row r="2" spans="1:10">
      <c r="A2" s="16">
        <v>41577</v>
      </c>
      <c r="B2" s="5" t="s">
        <v>116</v>
      </c>
      <c r="C2" s="5" t="s">
        <v>117</v>
      </c>
      <c r="D2" s="17">
        <v>16.22</v>
      </c>
      <c r="E2" s="18">
        <v>1</v>
      </c>
      <c r="F2" s="17">
        <v>22</v>
      </c>
      <c r="G2" s="17">
        <f t="shared" ref="G2:G8" si="0">F2*E2</f>
        <v>22</v>
      </c>
      <c r="H2" s="17">
        <v>0</v>
      </c>
      <c r="I2" s="8">
        <f>G2-D2*E2</f>
        <v>5.78</v>
      </c>
      <c r="J2" s="20">
        <f>(F2-D2)/D2</f>
        <v>0.356350184956844</v>
      </c>
    </row>
    <row r="3" spans="1:10">
      <c r="A3" s="16">
        <v>41582</v>
      </c>
      <c r="B3" s="5" t="s">
        <v>116</v>
      </c>
      <c r="C3" s="5" t="s">
        <v>109</v>
      </c>
      <c r="D3" s="17">
        <v>16.22</v>
      </c>
      <c r="E3" s="18">
        <v>1</v>
      </c>
      <c r="F3" s="17">
        <v>22</v>
      </c>
      <c r="G3" s="17">
        <f>F3*E3</f>
        <v>22</v>
      </c>
      <c r="H3" s="17">
        <v>0</v>
      </c>
      <c r="I3" s="8">
        <f t="shared" ref="I3:I24" si="1">G3-D3*E3-H3</f>
        <v>5.78</v>
      </c>
      <c r="J3" s="20">
        <f>(F3-D3-H3)/D3</f>
        <v>0.356350184956844</v>
      </c>
    </row>
    <row r="4" spans="1:10">
      <c r="A4" s="16">
        <v>41582</v>
      </c>
      <c r="B4" s="5" t="s">
        <v>118</v>
      </c>
      <c r="C4" s="5" t="s">
        <v>119</v>
      </c>
      <c r="D4" s="17">
        <v>16.22</v>
      </c>
      <c r="E4" s="18">
        <v>1</v>
      </c>
      <c r="F4" s="17">
        <v>22</v>
      </c>
      <c r="G4" s="17">
        <f>F4*E4</f>
        <v>22</v>
      </c>
      <c r="H4" s="17">
        <v>0</v>
      </c>
      <c r="I4" s="8">
        <f>G4-D4*E4-H4</f>
        <v>5.78</v>
      </c>
      <c r="J4" s="20">
        <f>(F4-D4-H4)/D4</f>
        <v>0.356350184956844</v>
      </c>
    </row>
    <row r="5" spans="1:11">
      <c r="A5" s="16">
        <v>41586</v>
      </c>
      <c r="B5" s="5" t="s">
        <v>120</v>
      </c>
      <c r="C5" s="5" t="s">
        <v>121</v>
      </c>
      <c r="D5" s="17">
        <v>16.22</v>
      </c>
      <c r="E5" s="18">
        <v>1</v>
      </c>
      <c r="F5" s="17">
        <v>20</v>
      </c>
      <c r="G5" s="17">
        <f>F5*E5</f>
        <v>20</v>
      </c>
      <c r="H5" s="17">
        <v>6</v>
      </c>
      <c r="I5" s="8">
        <f>G5-D5*E5-H5</f>
        <v>-2.22</v>
      </c>
      <c r="J5" s="20">
        <f t="shared" ref="J5:J24" si="2">I5/(D5*E5+H5)</f>
        <v>-0.0999099909990999</v>
      </c>
      <c r="K5" t="s">
        <v>76</v>
      </c>
    </row>
    <row r="6" spans="1:11">
      <c r="A6" s="16">
        <v>41586</v>
      </c>
      <c r="B6" s="5" t="s">
        <v>122</v>
      </c>
      <c r="C6" s="5" t="s">
        <v>117</v>
      </c>
      <c r="D6" s="17">
        <v>16.22</v>
      </c>
      <c r="E6" s="18">
        <v>1</v>
      </c>
      <c r="F6" s="17">
        <v>22</v>
      </c>
      <c r="G6" s="17">
        <f>F6*E6</f>
        <v>22</v>
      </c>
      <c r="H6" s="17">
        <v>6</v>
      </c>
      <c r="I6" s="8">
        <f>G6-D6*E6-H6</f>
        <v>-0.219999999999999</v>
      </c>
      <c r="J6" s="20">
        <f>I6/(D6*E6+H6)</f>
        <v>-0.00990099009900986</v>
      </c>
      <c r="K6" t="s">
        <v>76</v>
      </c>
    </row>
    <row r="7" spans="1:11">
      <c r="A7" s="16">
        <v>41589</v>
      </c>
      <c r="B7" s="5" t="s">
        <v>118</v>
      </c>
      <c r="C7" s="5" t="s">
        <v>121</v>
      </c>
      <c r="D7" s="17">
        <v>16.22</v>
      </c>
      <c r="E7" s="18">
        <v>1</v>
      </c>
      <c r="F7" s="17">
        <v>23</v>
      </c>
      <c r="G7" s="17">
        <f>F7*E7</f>
        <v>23</v>
      </c>
      <c r="H7" s="17">
        <v>0</v>
      </c>
      <c r="I7" s="8">
        <f>G7-D7*E7-H7</f>
        <v>6.78</v>
      </c>
      <c r="J7" s="20">
        <f>I7/(D7*E7+H7)</f>
        <v>0.418002466091245</v>
      </c>
      <c r="K7" t="s">
        <v>75</v>
      </c>
    </row>
    <row r="8" spans="1:11">
      <c r="A8" s="16">
        <v>41592</v>
      </c>
      <c r="B8" s="5" t="s">
        <v>118</v>
      </c>
      <c r="C8" s="5" t="s">
        <v>123</v>
      </c>
      <c r="D8" s="17">
        <v>16.22</v>
      </c>
      <c r="E8" s="18">
        <v>1</v>
      </c>
      <c r="F8" s="17">
        <v>22</v>
      </c>
      <c r="G8" s="17">
        <f>F8*E8</f>
        <v>22</v>
      </c>
      <c r="H8" s="17">
        <v>0</v>
      </c>
      <c r="I8" s="8">
        <f>G8-D8*E8-H8</f>
        <v>5.78</v>
      </c>
      <c r="J8" s="20">
        <f>I8/(D8*E8+H8)</f>
        <v>0.356350184956843</v>
      </c>
      <c r="K8" t="s">
        <v>76</v>
      </c>
    </row>
    <row r="9" spans="1:11">
      <c r="A9" s="16">
        <v>41592</v>
      </c>
      <c r="B9" s="5" t="s">
        <v>124</v>
      </c>
      <c r="C9" s="5" t="s">
        <v>125</v>
      </c>
      <c r="D9" s="17">
        <v>16.22</v>
      </c>
      <c r="E9" s="18">
        <v>1</v>
      </c>
      <c r="F9" s="17">
        <v>23</v>
      </c>
      <c r="G9" s="17">
        <v>23</v>
      </c>
      <c r="H9" s="17">
        <v>5</v>
      </c>
      <c r="I9" s="8">
        <f>G9-D9*E9-H9</f>
        <v>1.78</v>
      </c>
      <c r="J9" s="20">
        <f>I9/(D9*E9+H9)</f>
        <v>0.0838831291234684</v>
      </c>
      <c r="K9" t="s">
        <v>76</v>
      </c>
    </row>
    <row r="10" spans="1:11">
      <c r="A10" s="16">
        <v>41595</v>
      </c>
      <c r="B10" s="5" t="s">
        <v>120</v>
      </c>
      <c r="C10" s="5" t="s">
        <v>119</v>
      </c>
      <c r="D10" s="17">
        <v>16.22</v>
      </c>
      <c r="E10" s="18">
        <v>1</v>
      </c>
      <c r="F10" s="17">
        <v>22</v>
      </c>
      <c r="G10" s="17">
        <v>22</v>
      </c>
      <c r="H10" s="17">
        <v>6</v>
      </c>
      <c r="I10" s="8">
        <f>G10-D10*E10-H10</f>
        <v>-0.219999999999999</v>
      </c>
      <c r="J10" s="20">
        <f>I10/(D10*E10+H10)</f>
        <v>-0.00990099009900986</v>
      </c>
      <c r="K10" t="s">
        <v>76</v>
      </c>
    </row>
    <row r="11" spans="1:11">
      <c r="A11" s="16">
        <v>41603</v>
      </c>
      <c r="B11" s="5" t="s">
        <v>120</v>
      </c>
      <c r="C11" s="5" t="s">
        <v>123</v>
      </c>
      <c r="D11" s="17">
        <v>16.22</v>
      </c>
      <c r="E11" s="18">
        <v>1</v>
      </c>
      <c r="F11" s="17">
        <v>22</v>
      </c>
      <c r="G11" s="17">
        <v>22</v>
      </c>
      <c r="H11" s="17">
        <v>2.5</v>
      </c>
      <c r="I11" s="8">
        <f>G11-D11*E11-H11</f>
        <v>3.28</v>
      </c>
      <c r="J11" s="20">
        <f>I11/(D11*E11+H11)</f>
        <v>0.175213675213675</v>
      </c>
      <c r="K11" t="s">
        <v>76</v>
      </c>
    </row>
    <row r="12" spans="1:11">
      <c r="A12" s="16">
        <v>41607</v>
      </c>
      <c r="B12" s="5" t="s">
        <v>126</v>
      </c>
      <c r="C12" s="5" t="s">
        <v>123</v>
      </c>
      <c r="D12" s="17">
        <v>16.22</v>
      </c>
      <c r="E12" s="18">
        <v>1</v>
      </c>
      <c r="F12" s="17">
        <v>22</v>
      </c>
      <c r="G12" s="17">
        <v>22</v>
      </c>
      <c r="H12" s="17">
        <v>2.5</v>
      </c>
      <c r="I12" s="8">
        <f>G12-D12*E12-H12</f>
        <v>3.28</v>
      </c>
      <c r="J12" s="20">
        <f>I12/(D12*E12+H12)</f>
        <v>0.175213675213675</v>
      </c>
      <c r="K12" s="22" t="s">
        <v>76</v>
      </c>
    </row>
    <row r="13" spans="1:11">
      <c r="A13" s="16">
        <v>41607</v>
      </c>
      <c r="B13" s="5" t="s">
        <v>124</v>
      </c>
      <c r="C13" s="5" t="s">
        <v>117</v>
      </c>
      <c r="D13" s="17">
        <v>16.22</v>
      </c>
      <c r="E13" s="18">
        <v>1</v>
      </c>
      <c r="F13" s="17">
        <v>22</v>
      </c>
      <c r="G13" s="17">
        <v>22</v>
      </c>
      <c r="H13" s="17">
        <v>2.5</v>
      </c>
      <c r="I13" s="8">
        <f>G13-D13*E13-H13</f>
        <v>3.28</v>
      </c>
      <c r="J13" s="20">
        <f>I13/(D13*E13+H13)</f>
        <v>0.175213675213675</v>
      </c>
      <c r="K13" s="22"/>
    </row>
    <row r="14" spans="1:11">
      <c r="A14" s="16">
        <v>41611</v>
      </c>
      <c r="B14" s="5" t="s">
        <v>126</v>
      </c>
      <c r="C14" s="5" t="s">
        <v>119</v>
      </c>
      <c r="D14" s="17">
        <v>16.22</v>
      </c>
      <c r="E14" s="18">
        <v>1</v>
      </c>
      <c r="F14" s="17">
        <v>22</v>
      </c>
      <c r="G14" s="17">
        <v>22</v>
      </c>
      <c r="H14" s="17">
        <v>2.5</v>
      </c>
      <c r="I14" s="8">
        <f>G14-D14*E14-H14</f>
        <v>3.28</v>
      </c>
      <c r="J14" s="20">
        <f>I14/(D14*E14+H14)</f>
        <v>0.175213675213675</v>
      </c>
      <c r="K14" s="22" t="s">
        <v>76</v>
      </c>
    </row>
    <row r="15" spans="1:11">
      <c r="A15" s="16">
        <v>41611</v>
      </c>
      <c r="B15" s="5" t="s">
        <v>118</v>
      </c>
      <c r="C15" s="5" t="s">
        <v>119</v>
      </c>
      <c r="D15" s="17">
        <v>16.22</v>
      </c>
      <c r="E15" s="18">
        <v>1</v>
      </c>
      <c r="F15" s="17">
        <v>22</v>
      </c>
      <c r="G15" s="17">
        <v>22</v>
      </c>
      <c r="H15" s="17">
        <v>2.5</v>
      </c>
      <c r="I15" s="8">
        <f>G15-D15*E15-H15</f>
        <v>3.28</v>
      </c>
      <c r="J15" s="20">
        <f>I15/(D15*E15+H15)</f>
        <v>0.175213675213675</v>
      </c>
      <c r="K15" s="22"/>
    </row>
    <row r="16" spans="1:11">
      <c r="A16" s="16">
        <v>41615</v>
      </c>
      <c r="B16" s="5" t="s">
        <v>124</v>
      </c>
      <c r="C16" s="5" t="s">
        <v>117</v>
      </c>
      <c r="D16" s="17">
        <v>16.22</v>
      </c>
      <c r="E16" s="18">
        <v>1</v>
      </c>
      <c r="F16" s="17">
        <v>22</v>
      </c>
      <c r="G16" s="17">
        <v>22</v>
      </c>
      <c r="H16" s="17">
        <v>1</v>
      </c>
      <c r="I16" s="8">
        <f>G16-D16*E16-H16</f>
        <v>4.78</v>
      </c>
      <c r="J16" s="20">
        <f>I16/(D16*E16+H16)</f>
        <v>0.277584204413473</v>
      </c>
      <c r="K16" s="22" t="s">
        <v>76</v>
      </c>
    </row>
    <row r="17" spans="1:11">
      <c r="A17" s="16">
        <v>41615</v>
      </c>
      <c r="B17" s="5" t="s">
        <v>120</v>
      </c>
      <c r="C17" s="5" t="s">
        <v>119</v>
      </c>
      <c r="D17" s="17">
        <v>16.22</v>
      </c>
      <c r="E17" s="18">
        <v>1</v>
      </c>
      <c r="F17" s="17">
        <v>22</v>
      </c>
      <c r="G17" s="17">
        <v>22</v>
      </c>
      <c r="H17" s="17">
        <v>1</v>
      </c>
      <c r="I17" s="8">
        <f>G17-D17*E17-H17</f>
        <v>4.78</v>
      </c>
      <c r="J17" s="20">
        <f>I17/(D17*E17+H17)</f>
        <v>0.277584204413473</v>
      </c>
      <c r="K17" s="22"/>
    </row>
    <row r="18" spans="1:11">
      <c r="A18" s="16">
        <v>41615</v>
      </c>
      <c r="B18" s="5" t="s">
        <v>118</v>
      </c>
      <c r="C18" s="5" t="s">
        <v>119</v>
      </c>
      <c r="D18" s="17">
        <v>16.22</v>
      </c>
      <c r="E18" s="18">
        <v>1</v>
      </c>
      <c r="F18" s="17">
        <v>22</v>
      </c>
      <c r="G18" s="17">
        <v>22</v>
      </c>
      <c r="H18" s="17">
        <v>0.5</v>
      </c>
      <c r="I18" s="8">
        <f>G18-D18*E18-H18</f>
        <v>5.28</v>
      </c>
      <c r="J18" s="20">
        <f>I18/(D18*E18+H18)</f>
        <v>0.315789473684211</v>
      </c>
      <c r="K18" s="22"/>
    </row>
    <row r="19" spans="1:11">
      <c r="A19" s="16">
        <v>41620</v>
      </c>
      <c r="B19" s="5" t="s">
        <v>126</v>
      </c>
      <c r="C19" s="5" t="s">
        <v>123</v>
      </c>
      <c r="D19" s="17">
        <v>16.22</v>
      </c>
      <c r="E19" s="18">
        <v>1</v>
      </c>
      <c r="F19" s="17">
        <v>17.5</v>
      </c>
      <c r="G19" s="17">
        <v>17.5</v>
      </c>
      <c r="H19" s="17">
        <v>2.5</v>
      </c>
      <c r="I19" s="8">
        <f>G19-D19*E19-H19</f>
        <v>-1.22</v>
      </c>
      <c r="J19" s="20">
        <f>I19/(D19*E19+H19)</f>
        <v>-0.0651709401709402</v>
      </c>
      <c r="K19" s="22" t="s">
        <v>76</v>
      </c>
    </row>
    <row r="20" spans="1:11">
      <c r="A20" s="16">
        <v>41620</v>
      </c>
      <c r="B20" s="5" t="s">
        <v>124</v>
      </c>
      <c r="C20" s="5" t="s">
        <v>117</v>
      </c>
      <c r="D20" s="17">
        <v>16.22</v>
      </c>
      <c r="E20" s="18">
        <v>1</v>
      </c>
      <c r="F20" s="17">
        <v>17.5</v>
      </c>
      <c r="G20" s="17">
        <v>17.5</v>
      </c>
      <c r="H20" s="17">
        <v>2.5</v>
      </c>
      <c r="I20" s="8">
        <f>G20-D20*E20-H20</f>
        <v>-1.22</v>
      </c>
      <c r="J20" s="20">
        <f>I20/(D20*E20+H20)</f>
        <v>-0.0651709401709402</v>
      </c>
      <c r="K20" s="22"/>
    </row>
    <row r="21" spans="1:11">
      <c r="A21" s="16">
        <v>41621</v>
      </c>
      <c r="B21" s="5" t="s">
        <v>126</v>
      </c>
      <c r="C21" s="5" t="s">
        <v>123</v>
      </c>
      <c r="D21" s="17">
        <v>16.22</v>
      </c>
      <c r="E21" s="18">
        <v>1</v>
      </c>
      <c r="F21" s="17">
        <v>18.5</v>
      </c>
      <c r="G21" s="17">
        <v>18.5</v>
      </c>
      <c r="H21" s="17">
        <v>0</v>
      </c>
      <c r="I21" s="8">
        <f>G21-D21*E21-H21</f>
        <v>2.28</v>
      </c>
      <c r="J21" s="20">
        <f>I21/(D21*E21+H21)</f>
        <v>0.140567200986436</v>
      </c>
      <c r="K21" s="22" t="s">
        <v>75</v>
      </c>
    </row>
    <row r="22" spans="1:11">
      <c r="A22" s="16">
        <v>41626</v>
      </c>
      <c r="B22" s="5" t="s">
        <v>118</v>
      </c>
      <c r="C22" s="5" t="s">
        <v>121</v>
      </c>
      <c r="D22" s="17">
        <v>16.22</v>
      </c>
      <c r="E22" s="18">
        <v>1</v>
      </c>
      <c r="F22" s="17">
        <v>22</v>
      </c>
      <c r="G22" s="17">
        <v>22</v>
      </c>
      <c r="H22" s="17">
        <v>3</v>
      </c>
      <c r="I22" s="8">
        <f>G22-D22*E22-H22</f>
        <v>2.78</v>
      </c>
      <c r="J22" s="20">
        <f>I22/(D22*E22+H22)</f>
        <v>0.144640998959417</v>
      </c>
      <c r="K22" s="22" t="s">
        <v>75</v>
      </c>
    </row>
    <row r="23" spans="1:11">
      <c r="A23" s="16">
        <v>41629</v>
      </c>
      <c r="B23" s="5" t="s">
        <v>118</v>
      </c>
      <c r="C23" s="5" t="s">
        <v>121</v>
      </c>
      <c r="D23" s="17">
        <v>16.22</v>
      </c>
      <c r="E23" s="18">
        <v>1</v>
      </c>
      <c r="F23" s="17">
        <v>23</v>
      </c>
      <c r="G23" s="17">
        <v>23</v>
      </c>
      <c r="H23" s="17">
        <v>0</v>
      </c>
      <c r="I23" s="8">
        <f>G23-D23*E23-H23</f>
        <v>6.78</v>
      </c>
      <c r="J23" s="20">
        <f>I23/(D23*E23+H23)</f>
        <v>0.418002466091245</v>
      </c>
      <c r="K23" s="22" t="s">
        <v>99</v>
      </c>
    </row>
    <row r="24" spans="1:11">
      <c r="A24" s="16">
        <v>41644</v>
      </c>
      <c r="B24" s="5" t="s">
        <v>124</v>
      </c>
      <c r="C24" s="5" t="s">
        <v>125</v>
      </c>
      <c r="D24" s="17">
        <v>16.22</v>
      </c>
      <c r="E24" s="18">
        <v>1</v>
      </c>
      <c r="F24" s="17">
        <v>22</v>
      </c>
      <c r="G24" s="17">
        <v>22</v>
      </c>
      <c r="H24" s="17">
        <v>2</v>
      </c>
      <c r="I24" s="8">
        <f>G24-D24*E24-H24</f>
        <v>3.78</v>
      </c>
      <c r="J24" s="20">
        <f>I24/(D24*E24+H24)</f>
        <v>0.207464324917673</v>
      </c>
      <c r="K24" s="22" t="s">
        <v>76</v>
      </c>
    </row>
    <row r="25" spans="1:11">
      <c r="A25" s="16"/>
      <c r="B25" s="5"/>
      <c r="C25" s="5"/>
      <c r="D25" s="17"/>
      <c r="E25" s="18"/>
      <c r="F25" s="17"/>
      <c r="G25" s="17"/>
      <c r="H25" s="17"/>
      <c r="I25" s="8"/>
      <c r="J25" s="20"/>
      <c r="K25" s="22"/>
    </row>
    <row r="28" s="11" customFormat="1" ht="14.25" spans="1:10">
      <c r="A28" s="12" t="s">
        <v>115</v>
      </c>
      <c r="B28" s="12"/>
      <c r="C28" s="12"/>
      <c r="D28" s="12"/>
      <c r="E28" s="12"/>
      <c r="F28" s="12"/>
      <c r="G28" s="13">
        <f>SUM(G2:G27)</f>
        <v>494.5</v>
      </c>
      <c r="H28" s="13"/>
      <c r="I28" s="13">
        <f>SUM(I2:I27)</f>
        <v>73.44</v>
      </c>
      <c r="J28" s="12"/>
    </row>
    <row r="37" ht="14" customHeight="1"/>
  </sheetData>
  <mergeCells count="4">
    <mergeCell ref="K12:K13"/>
    <mergeCell ref="K14:K15"/>
    <mergeCell ref="K16:K18"/>
    <mergeCell ref="K19:K20"/>
  </mergeCells>
  <hyperlinks>
    <hyperlink ref="N1" location="list!A1" display="返回首页"/>
  </hyperlinks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0"/>
  <sheetViews>
    <sheetView workbookViewId="0">
      <selection activeCell="G28" sqref="F28:G28"/>
    </sheetView>
  </sheetViews>
  <sheetFormatPr defaultColWidth="9" defaultRowHeight="13.5"/>
  <cols>
    <col min="1" max="1" width="13.375" style="5" customWidth="1"/>
    <col min="2" max="6" width="9" style="5"/>
    <col min="7" max="7" width="9.25" style="5"/>
    <col min="8" max="8" width="9" style="5"/>
    <col min="9" max="9" width="9" style="40"/>
    <col min="10" max="10" width="11.875" style="40" customWidth="1"/>
  </cols>
  <sheetData>
    <row r="1" spans="1:14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1" t="s">
        <v>67</v>
      </c>
      <c r="I1" s="2" t="s">
        <v>68</v>
      </c>
      <c r="J1" s="2" t="s">
        <v>68</v>
      </c>
      <c r="K1" s="21"/>
      <c r="N1" s="7" t="s">
        <v>105</v>
      </c>
    </row>
    <row r="2" spans="1:11">
      <c r="A2" s="16">
        <v>41575</v>
      </c>
      <c r="B2" s="5" t="s">
        <v>116</v>
      </c>
      <c r="C2" s="5" t="s">
        <v>125</v>
      </c>
      <c r="D2" s="17">
        <v>17</v>
      </c>
      <c r="E2" s="18">
        <v>2</v>
      </c>
      <c r="F2" s="17">
        <v>22</v>
      </c>
      <c r="G2" s="17">
        <f>F2*E2</f>
        <v>44</v>
      </c>
      <c r="H2" s="17">
        <v>0</v>
      </c>
      <c r="I2" s="8">
        <f t="shared" ref="I2:I6" si="0">G2-D2*E2</f>
        <v>10</v>
      </c>
      <c r="J2" s="20">
        <f t="shared" ref="J2:J6" si="1">I2/(D2*E2+H2)</f>
        <v>0.294117647058824</v>
      </c>
      <c r="K2" t="s">
        <v>73</v>
      </c>
    </row>
    <row r="3" spans="1:11">
      <c r="A3" s="16">
        <v>41572</v>
      </c>
      <c r="B3" s="5" t="s">
        <v>127</v>
      </c>
      <c r="C3" s="5" t="s">
        <v>125</v>
      </c>
      <c r="D3" s="17">
        <v>17</v>
      </c>
      <c r="E3" s="18">
        <v>1</v>
      </c>
      <c r="F3" s="17">
        <v>22</v>
      </c>
      <c r="G3" s="17">
        <f t="shared" ref="G3:G8" si="2">F3*E3</f>
        <v>22</v>
      </c>
      <c r="H3" s="17">
        <v>0</v>
      </c>
      <c r="I3" s="8">
        <f t="shared" ref="I3" si="3">G3-D3*E3</f>
        <v>5</v>
      </c>
      <c r="J3" s="20">
        <f>I3/(D3*E3+H3)</f>
        <v>0.294117647058824</v>
      </c>
      <c r="K3" t="s">
        <v>73</v>
      </c>
    </row>
    <row r="4" spans="1:11">
      <c r="A4" s="16">
        <v>41575</v>
      </c>
      <c r="B4" s="5" t="s">
        <v>128</v>
      </c>
      <c r="C4" s="5" t="s">
        <v>121</v>
      </c>
      <c r="D4" s="17">
        <v>17</v>
      </c>
      <c r="E4" s="18">
        <v>1</v>
      </c>
      <c r="F4" s="17">
        <v>22</v>
      </c>
      <c r="G4" s="17">
        <f>F4*E4</f>
        <v>22</v>
      </c>
      <c r="H4" s="17">
        <v>0</v>
      </c>
      <c r="I4" s="8">
        <f>G4-D6*E4</f>
        <v>5</v>
      </c>
      <c r="J4" s="20">
        <f>I4/(D4*E4+H4)</f>
        <v>0.294117647058824</v>
      </c>
      <c r="K4" t="s">
        <v>73</v>
      </c>
    </row>
    <row r="5" spans="1:11">
      <c r="A5" s="16">
        <v>41586</v>
      </c>
      <c r="B5" s="5" t="s">
        <v>128</v>
      </c>
      <c r="C5" s="5" t="s">
        <v>121</v>
      </c>
      <c r="D5" s="17">
        <v>17</v>
      </c>
      <c r="E5" s="18">
        <v>1</v>
      </c>
      <c r="F5" s="17">
        <v>24</v>
      </c>
      <c r="G5" s="17">
        <f>F5*E5</f>
        <v>24</v>
      </c>
      <c r="H5" s="17">
        <v>0</v>
      </c>
      <c r="I5" s="8">
        <f>G5-D5*E5</f>
        <v>7</v>
      </c>
      <c r="J5" s="20">
        <f>I5/(D5*E5+H5)</f>
        <v>0.411764705882353</v>
      </c>
      <c r="K5" t="s">
        <v>76</v>
      </c>
    </row>
    <row r="6" spans="1:11">
      <c r="A6" s="16">
        <v>41586</v>
      </c>
      <c r="B6" s="5" t="s">
        <v>122</v>
      </c>
      <c r="C6" s="5" t="s">
        <v>125</v>
      </c>
      <c r="D6" s="17">
        <v>17</v>
      </c>
      <c r="E6" s="18">
        <v>1</v>
      </c>
      <c r="F6" s="17">
        <v>24</v>
      </c>
      <c r="G6" s="17">
        <f>F6*E6</f>
        <v>24</v>
      </c>
      <c r="H6" s="17">
        <v>0</v>
      </c>
      <c r="I6" s="8">
        <f>G6-D6*E6</f>
        <v>7</v>
      </c>
      <c r="J6" s="20">
        <f>I6/(D6*E6+H6)</f>
        <v>0.411764705882353</v>
      </c>
      <c r="K6" t="s">
        <v>76</v>
      </c>
    </row>
    <row r="7" spans="1:11">
      <c r="A7" s="16">
        <v>41588</v>
      </c>
      <c r="B7" s="5" t="s">
        <v>129</v>
      </c>
      <c r="C7" s="5" t="s">
        <v>119</v>
      </c>
      <c r="D7" s="17">
        <v>17</v>
      </c>
      <c r="E7" s="18">
        <v>1</v>
      </c>
      <c r="F7" s="17">
        <v>24</v>
      </c>
      <c r="G7" s="17">
        <f>F7*E7</f>
        <v>24</v>
      </c>
      <c r="H7" s="17">
        <v>6</v>
      </c>
      <c r="I7" s="8">
        <f t="shared" ref="I7:I17" si="4">G7-D7*E7-H7</f>
        <v>1</v>
      </c>
      <c r="J7" s="20">
        <f t="shared" ref="J7" si="5">I7/(D7*E7+H7)</f>
        <v>0.0434782608695652</v>
      </c>
      <c r="K7" t="s">
        <v>76</v>
      </c>
    </row>
    <row r="8" spans="1:11">
      <c r="A8" s="16">
        <v>41589</v>
      </c>
      <c r="B8" s="5" t="s">
        <v>128</v>
      </c>
      <c r="C8" s="5" t="s">
        <v>119</v>
      </c>
      <c r="D8" s="17">
        <v>17</v>
      </c>
      <c r="E8" s="18">
        <v>1</v>
      </c>
      <c r="F8" s="17">
        <v>27</v>
      </c>
      <c r="G8" s="17">
        <f>F8*E8</f>
        <v>27</v>
      </c>
      <c r="H8" s="17">
        <v>6</v>
      </c>
      <c r="I8" s="8">
        <f>G8-D8*E8-H8</f>
        <v>4</v>
      </c>
      <c r="J8" s="20">
        <f t="shared" ref="J8:J17" si="6">I8/(D8*E8+H8)</f>
        <v>0.173913043478261</v>
      </c>
      <c r="K8" t="s">
        <v>76</v>
      </c>
    </row>
    <row r="9" spans="1:11">
      <c r="A9" s="16">
        <v>41592</v>
      </c>
      <c r="B9" s="5" t="s">
        <v>128</v>
      </c>
      <c r="C9" s="5" t="s">
        <v>123</v>
      </c>
      <c r="D9" s="17">
        <v>17</v>
      </c>
      <c r="E9" s="18">
        <v>1</v>
      </c>
      <c r="F9" s="17">
        <v>25</v>
      </c>
      <c r="G9" s="17">
        <v>25</v>
      </c>
      <c r="H9" s="17">
        <v>5</v>
      </c>
      <c r="I9" s="8">
        <f>G9-D9*E9-H9</f>
        <v>3</v>
      </c>
      <c r="J9" s="20">
        <f>I9/(D9*E9+H9)</f>
        <v>0.136363636363636</v>
      </c>
      <c r="K9" t="s">
        <v>76</v>
      </c>
    </row>
    <row r="10" spans="1:11">
      <c r="A10" s="16">
        <v>41595</v>
      </c>
      <c r="B10" s="5" t="s">
        <v>130</v>
      </c>
      <c r="C10" s="5" t="s">
        <v>119</v>
      </c>
      <c r="D10" s="17">
        <v>17</v>
      </c>
      <c r="E10" s="18">
        <v>1</v>
      </c>
      <c r="F10" s="17">
        <v>24</v>
      </c>
      <c r="G10" s="17">
        <v>24</v>
      </c>
      <c r="H10" s="17">
        <v>0</v>
      </c>
      <c r="I10" s="8">
        <f>G10-D10*E10-H10</f>
        <v>7</v>
      </c>
      <c r="J10" s="20">
        <f>I10/(D10*E10+H10)</f>
        <v>0.411764705882353</v>
      </c>
      <c r="K10" t="s">
        <v>76</v>
      </c>
    </row>
    <row r="11" spans="1:11">
      <c r="A11" s="16">
        <v>41603</v>
      </c>
      <c r="B11" s="5" t="s">
        <v>130</v>
      </c>
      <c r="C11" s="5" t="s">
        <v>123</v>
      </c>
      <c r="D11" s="17">
        <v>17</v>
      </c>
      <c r="E11" s="18">
        <v>1</v>
      </c>
      <c r="F11" s="17">
        <v>24</v>
      </c>
      <c r="G11" s="17">
        <v>24</v>
      </c>
      <c r="H11" s="17">
        <v>2.5</v>
      </c>
      <c r="I11" s="8">
        <f>G11-D11*E11-H11</f>
        <v>4.5</v>
      </c>
      <c r="J11" s="20">
        <f>I11/(D11*E11+H11)</f>
        <v>0.230769230769231</v>
      </c>
      <c r="K11" t="s">
        <v>76</v>
      </c>
    </row>
    <row r="12" spans="1:11">
      <c r="A12" s="16">
        <v>41603</v>
      </c>
      <c r="B12" s="5" t="s">
        <v>128</v>
      </c>
      <c r="C12" s="5" t="s">
        <v>119</v>
      </c>
      <c r="D12" s="17">
        <v>17</v>
      </c>
      <c r="E12" s="18">
        <v>1</v>
      </c>
      <c r="F12" s="17">
        <v>24</v>
      </c>
      <c r="G12" s="17">
        <v>24</v>
      </c>
      <c r="H12" s="17">
        <v>2.5</v>
      </c>
      <c r="I12" s="8">
        <f>G12-D12*E12-H12</f>
        <v>4.5</v>
      </c>
      <c r="J12" s="20">
        <f>I12/(D12*E12+H12)</f>
        <v>0.230769230769231</v>
      </c>
      <c r="K12" t="s">
        <v>76</v>
      </c>
    </row>
    <row r="13" spans="1:11">
      <c r="A13" s="16">
        <v>41606</v>
      </c>
      <c r="B13" s="5" t="s">
        <v>130</v>
      </c>
      <c r="C13" s="5" t="s">
        <v>119</v>
      </c>
      <c r="D13" s="17">
        <v>17</v>
      </c>
      <c r="E13" s="18">
        <v>1</v>
      </c>
      <c r="F13" s="17">
        <v>24</v>
      </c>
      <c r="G13" s="17">
        <v>24</v>
      </c>
      <c r="H13" s="17">
        <v>2.5</v>
      </c>
      <c r="I13" s="8">
        <f>G13-D13*E13-H13</f>
        <v>4.5</v>
      </c>
      <c r="J13" s="20">
        <f>I13/(D13*E13+H13)</f>
        <v>0.230769230769231</v>
      </c>
      <c r="K13" t="s">
        <v>76</v>
      </c>
    </row>
    <row r="14" spans="1:11">
      <c r="A14" s="16">
        <v>41636</v>
      </c>
      <c r="B14" s="5" t="s">
        <v>129</v>
      </c>
      <c r="C14" s="5" t="s">
        <v>119</v>
      </c>
      <c r="D14" s="17">
        <v>17</v>
      </c>
      <c r="E14" s="18">
        <v>1</v>
      </c>
      <c r="F14" s="17">
        <v>25</v>
      </c>
      <c r="G14" s="17">
        <v>25</v>
      </c>
      <c r="H14" s="17">
        <v>3</v>
      </c>
      <c r="I14" s="8">
        <f>G14-D14*E14-H14</f>
        <v>5</v>
      </c>
      <c r="J14" s="20">
        <f>I14/(D14*E14+H14)</f>
        <v>0.25</v>
      </c>
      <c r="K14" t="s">
        <v>76</v>
      </c>
    </row>
    <row r="15" spans="1:11">
      <c r="A15" s="16">
        <v>41644</v>
      </c>
      <c r="B15" s="5" t="s">
        <v>130</v>
      </c>
      <c r="C15" s="5" t="s">
        <v>123</v>
      </c>
      <c r="D15" s="17">
        <v>17</v>
      </c>
      <c r="E15" s="18">
        <v>1</v>
      </c>
      <c r="F15" s="17">
        <v>24</v>
      </c>
      <c r="G15" s="17">
        <v>24</v>
      </c>
      <c r="H15" s="17">
        <v>2</v>
      </c>
      <c r="I15" s="8">
        <f>G15-D15*E15-H15</f>
        <v>5</v>
      </c>
      <c r="J15" s="20">
        <f>I15/(D15*E15+H15)</f>
        <v>0.263157894736842</v>
      </c>
      <c r="K15" t="s">
        <v>76</v>
      </c>
    </row>
    <row r="16" spans="1:11">
      <c r="A16" s="16">
        <v>41645</v>
      </c>
      <c r="B16" s="5" t="s">
        <v>129</v>
      </c>
      <c r="D16" s="17">
        <v>17</v>
      </c>
      <c r="E16" s="18">
        <v>1</v>
      </c>
      <c r="F16" s="17">
        <v>22</v>
      </c>
      <c r="G16" s="17">
        <v>22</v>
      </c>
      <c r="H16" s="17">
        <v>0</v>
      </c>
      <c r="I16" s="8">
        <f>G16-D16*E16-H16</f>
        <v>5</v>
      </c>
      <c r="J16" s="20">
        <f>I16/(D16*E16+H16)</f>
        <v>0.294117647058824</v>
      </c>
      <c r="K16" s="22" t="s">
        <v>93</v>
      </c>
    </row>
    <row r="17" spans="1:11">
      <c r="A17" s="16">
        <v>41645</v>
      </c>
      <c r="B17" s="5" t="s">
        <v>131</v>
      </c>
      <c r="D17" s="17">
        <v>17</v>
      </c>
      <c r="E17" s="18">
        <v>1</v>
      </c>
      <c r="F17" s="17">
        <v>22</v>
      </c>
      <c r="G17" s="17">
        <v>22</v>
      </c>
      <c r="H17" s="17">
        <v>0</v>
      </c>
      <c r="I17" s="8">
        <f>G17-D17*E17-H17</f>
        <v>5</v>
      </c>
      <c r="J17" s="20">
        <f>I17/(D17*E17+H17)</f>
        <v>0.294117647058824</v>
      </c>
      <c r="K17" s="22"/>
    </row>
    <row r="18" spans="1:10">
      <c r="A18" s="16"/>
      <c r="D18" s="17"/>
      <c r="E18" s="18"/>
      <c r="F18" s="17"/>
      <c r="G18" s="17"/>
      <c r="H18" s="17"/>
      <c r="I18" s="8"/>
      <c r="J18" s="20"/>
    </row>
    <row r="19" spans="1:10">
      <c r="A19" s="16"/>
      <c r="D19" s="17"/>
      <c r="E19" s="18"/>
      <c r="F19" s="17"/>
      <c r="G19" s="17"/>
      <c r="H19" s="17"/>
      <c r="I19" s="8"/>
      <c r="J19" s="20"/>
    </row>
    <row r="20" s="11" customFormat="1" ht="14.25" spans="1:10">
      <c r="A20" s="12" t="s">
        <v>115</v>
      </c>
      <c r="B20" s="12"/>
      <c r="C20" s="12"/>
      <c r="D20" s="12"/>
      <c r="E20" s="12"/>
      <c r="F20" s="12"/>
      <c r="G20" s="13">
        <f>SUM(G2:G19)</f>
        <v>401</v>
      </c>
      <c r="H20" s="13"/>
      <c r="I20" s="13">
        <f>SUM(I2:I19)</f>
        <v>82.5</v>
      </c>
      <c r="J20" s="12"/>
    </row>
  </sheetData>
  <mergeCells count="1">
    <mergeCell ref="K16:K17"/>
  </mergeCells>
  <hyperlinks>
    <hyperlink ref="N1" location="list!A1" display="返回首页"/>
  </hyperlinks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9"/>
  <sheetViews>
    <sheetView workbookViewId="0">
      <selection activeCell="J13" sqref="J13"/>
    </sheetView>
  </sheetViews>
  <sheetFormatPr defaultColWidth="9" defaultRowHeight="13.5"/>
  <cols>
    <col min="1" max="1" width="9.25" customWidth="1"/>
    <col min="7" max="7" width="9.25"/>
    <col min="8" max="8" width="9.625" customWidth="1"/>
  </cols>
  <sheetData>
    <row r="1" spans="1:13">
      <c r="A1" s="5" t="s">
        <v>0</v>
      </c>
      <c r="B1" s="5" t="s">
        <v>102</v>
      </c>
      <c r="C1" s="5" t="s">
        <v>103</v>
      </c>
      <c r="D1" s="5" t="s">
        <v>63</v>
      </c>
      <c r="E1" s="5" t="s">
        <v>64</v>
      </c>
      <c r="F1" s="5" t="s">
        <v>65</v>
      </c>
      <c r="G1" s="1" t="s">
        <v>104</v>
      </c>
      <c r="H1" s="2" t="s">
        <v>68</v>
      </c>
      <c r="I1" s="2" t="s">
        <v>68</v>
      </c>
      <c r="M1" s="19" t="s">
        <v>105</v>
      </c>
    </row>
    <row r="2" spans="1:11">
      <c r="A2" s="16">
        <v>41572</v>
      </c>
      <c r="B2" s="5" t="s">
        <v>132</v>
      </c>
      <c r="C2" s="5" t="s">
        <v>119</v>
      </c>
      <c r="D2" s="17">
        <v>9.72</v>
      </c>
      <c r="E2" s="18">
        <v>1</v>
      </c>
      <c r="F2" s="18">
        <v>16</v>
      </c>
      <c r="G2" s="17">
        <f>F2*E2</f>
        <v>16</v>
      </c>
      <c r="H2" s="8">
        <f>G2-D2*E2</f>
        <v>6.28</v>
      </c>
      <c r="I2" s="20">
        <f>(F2-D2)/D2</f>
        <v>0.646090534979424</v>
      </c>
      <c r="J2" s="8"/>
      <c r="K2" s="20"/>
    </row>
    <row r="3" spans="1:11">
      <c r="A3" s="14">
        <v>41589</v>
      </c>
      <c r="B3" s="5" t="s">
        <v>133</v>
      </c>
      <c r="C3" s="5" t="s">
        <v>123</v>
      </c>
      <c r="D3" s="17">
        <v>9.72</v>
      </c>
      <c r="E3" s="18">
        <v>1</v>
      </c>
      <c r="F3" s="18">
        <v>16</v>
      </c>
      <c r="G3" s="17">
        <f>F3*E3</f>
        <v>16</v>
      </c>
      <c r="H3" s="8">
        <f>G3-D3*E3</f>
        <v>6.28</v>
      </c>
      <c r="I3" s="20">
        <f>(F3-D3)/D3</f>
        <v>0.646090534979424</v>
      </c>
      <c r="J3" s="8"/>
      <c r="K3" s="20"/>
    </row>
    <row r="4" spans="1:11">
      <c r="A4" s="16"/>
      <c r="B4" s="5"/>
      <c r="C4" s="5"/>
      <c r="D4" s="17"/>
      <c r="E4" s="18"/>
      <c r="F4" s="18"/>
      <c r="G4" s="18"/>
      <c r="H4" s="17"/>
      <c r="I4" s="17"/>
      <c r="J4" s="8"/>
      <c r="K4" s="20"/>
    </row>
    <row r="5" spans="1:11">
      <c r="A5" s="16"/>
      <c r="B5" s="5"/>
      <c r="C5" s="5"/>
      <c r="D5" s="17"/>
      <c r="E5" s="18"/>
      <c r="F5" s="18"/>
      <c r="G5" s="18"/>
      <c r="H5" s="17"/>
      <c r="I5" s="17"/>
      <c r="J5" s="8"/>
      <c r="K5" s="20"/>
    </row>
    <row r="6" spans="1:11">
      <c r="A6" s="16"/>
      <c r="B6" s="5"/>
      <c r="C6" s="5"/>
      <c r="D6" s="17"/>
      <c r="E6" s="18"/>
      <c r="F6" s="18"/>
      <c r="G6" s="18"/>
      <c r="H6" s="17"/>
      <c r="I6" s="17"/>
      <c r="J6" s="8"/>
      <c r="K6" s="20"/>
    </row>
    <row r="9" s="11" customFormat="1" ht="14.25" spans="1:10">
      <c r="A9" s="12" t="s">
        <v>115</v>
      </c>
      <c r="B9" s="12"/>
      <c r="C9" s="12"/>
      <c r="D9" s="12"/>
      <c r="E9" s="12"/>
      <c r="F9" s="12"/>
      <c r="G9" s="13">
        <f>SUM(G2:G8)</f>
        <v>32</v>
      </c>
      <c r="H9" s="13">
        <f>SUM(H2:H8)</f>
        <v>12.56</v>
      </c>
      <c r="I9" s="13"/>
      <c r="J9" s="12"/>
    </row>
  </sheetData>
  <hyperlinks>
    <hyperlink ref="M1" location="list!A1" display="返回首页"/>
  </hyperlinks>
  <pageMargins left="0.699305555555556" right="0.699305555555556" top="0.75" bottom="0.75" header="0.3" footer="0.3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6"/>
  <sheetViews>
    <sheetView workbookViewId="0">
      <selection activeCell="G23" sqref="G23"/>
    </sheetView>
  </sheetViews>
  <sheetFormatPr defaultColWidth="9" defaultRowHeight="13.5"/>
  <cols>
    <col min="1" max="1" width="9.25" customWidth="1"/>
    <col min="10" max="10" width="10.375"/>
  </cols>
  <sheetData>
    <row r="1" ht="14.25" customHeight="1" spans="1:14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1" t="s">
        <v>67</v>
      </c>
      <c r="I1" s="2" t="s">
        <v>68</v>
      </c>
      <c r="J1" s="2" t="s">
        <v>68</v>
      </c>
      <c r="K1" s="21"/>
      <c r="N1" s="19" t="s">
        <v>105</v>
      </c>
    </row>
    <row r="2" spans="1:11">
      <c r="A2" s="16">
        <v>41570</v>
      </c>
      <c r="B2" s="5" t="s">
        <v>132</v>
      </c>
      <c r="C2" s="5" t="s">
        <v>119</v>
      </c>
      <c r="D2" s="17">
        <v>14.22</v>
      </c>
      <c r="E2" s="18">
        <v>1</v>
      </c>
      <c r="F2" s="17">
        <v>18</v>
      </c>
      <c r="G2" s="17">
        <f>F2*E2</f>
        <v>18</v>
      </c>
      <c r="H2" s="17">
        <v>0</v>
      </c>
      <c r="I2" s="8">
        <f>G2-D2*E2</f>
        <v>3.78</v>
      </c>
      <c r="J2" s="20">
        <f t="shared" ref="J2" si="0">I2/(D2*E2+H2)</f>
        <v>0.265822784810126</v>
      </c>
      <c r="K2" s="5" t="s">
        <v>134</v>
      </c>
    </row>
    <row r="3" spans="1:11">
      <c r="A3" s="16">
        <v>41577</v>
      </c>
      <c r="B3" s="5" t="s">
        <v>135</v>
      </c>
      <c r="C3" s="5" t="s">
        <v>125</v>
      </c>
      <c r="D3" s="17">
        <v>14.22</v>
      </c>
      <c r="E3" s="18">
        <v>1</v>
      </c>
      <c r="F3" s="17">
        <v>18</v>
      </c>
      <c r="G3" s="17">
        <f>F3*E3</f>
        <v>18</v>
      </c>
      <c r="H3" s="17">
        <v>0</v>
      </c>
      <c r="I3" s="8">
        <f t="shared" ref="I3:I5" si="1">G3-D3*E3</f>
        <v>3.78</v>
      </c>
      <c r="J3" s="20">
        <f t="shared" ref="J3:J6" si="2">I3/(D3*E3+H3)</f>
        <v>0.265822784810127</v>
      </c>
      <c r="K3" s="5" t="s">
        <v>79</v>
      </c>
    </row>
    <row r="4" spans="1:11">
      <c r="A4" s="3">
        <v>41589</v>
      </c>
      <c r="B4" t="s">
        <v>136</v>
      </c>
      <c r="C4" s="5" t="s">
        <v>121</v>
      </c>
      <c r="D4" s="17">
        <v>14.22</v>
      </c>
      <c r="E4" s="18">
        <v>1</v>
      </c>
      <c r="F4" s="17">
        <v>18</v>
      </c>
      <c r="G4" s="17">
        <f t="shared" ref="G4:G10" si="3">F4*E4</f>
        <v>18</v>
      </c>
      <c r="H4" s="17">
        <v>0</v>
      </c>
      <c r="I4" s="8">
        <f>G4-D4*E4</f>
        <v>3.78</v>
      </c>
      <c r="J4" s="20">
        <f>I4/(D4*E4+H4)</f>
        <v>0.265822784810126</v>
      </c>
      <c r="K4" s="5" t="s">
        <v>76</v>
      </c>
    </row>
    <row r="5" spans="1:11">
      <c r="A5" s="3">
        <v>41589</v>
      </c>
      <c r="B5" t="s">
        <v>137</v>
      </c>
      <c r="C5" s="5" t="s">
        <v>119</v>
      </c>
      <c r="D5" s="17">
        <v>14.22</v>
      </c>
      <c r="E5" s="18">
        <v>1</v>
      </c>
      <c r="F5" s="17">
        <v>18</v>
      </c>
      <c r="G5" s="17">
        <f>F5*E5</f>
        <v>18</v>
      </c>
      <c r="H5" s="17">
        <v>5</v>
      </c>
      <c r="I5" s="8">
        <f>G5-D5*E5-H5</f>
        <v>-1.22</v>
      </c>
      <c r="J5" s="20">
        <f>I5/(D5*E5+H5)</f>
        <v>-0.0634755463059314</v>
      </c>
      <c r="K5" s="5"/>
    </row>
    <row r="6" spans="1:11">
      <c r="A6" s="3">
        <v>41598</v>
      </c>
      <c r="B6" t="s">
        <v>138</v>
      </c>
      <c r="C6" s="5" t="s">
        <v>125</v>
      </c>
      <c r="D6" s="17">
        <v>14.22</v>
      </c>
      <c r="E6" s="18">
        <v>1</v>
      </c>
      <c r="F6" s="17">
        <v>19</v>
      </c>
      <c r="G6" s="17">
        <f>F6*E6</f>
        <v>19</v>
      </c>
      <c r="H6" s="17">
        <v>5</v>
      </c>
      <c r="I6" s="8">
        <f>G6-D6*E6-H6</f>
        <v>-0.220000000000001</v>
      </c>
      <c r="J6" s="20">
        <f>I6/(D6*E6+H6)</f>
        <v>-0.0114464099895942</v>
      </c>
      <c r="K6" s="5" t="s">
        <v>76</v>
      </c>
    </row>
    <row r="7" spans="1:11">
      <c r="A7" s="3">
        <v>41603</v>
      </c>
      <c r="B7" t="s">
        <v>137</v>
      </c>
      <c r="C7" s="5" t="s">
        <v>119</v>
      </c>
      <c r="D7" s="17">
        <v>14.22</v>
      </c>
      <c r="E7" s="18">
        <v>2</v>
      </c>
      <c r="F7" s="17">
        <v>18</v>
      </c>
      <c r="G7" s="17">
        <f>F7*E7</f>
        <v>36</v>
      </c>
      <c r="H7" s="17">
        <v>0</v>
      </c>
      <c r="I7" s="8">
        <f t="shared" ref="I6:I10" si="4">G7-D7*E7</f>
        <v>7.56</v>
      </c>
      <c r="J7" s="20">
        <f t="shared" ref="J6:J10" si="5">(F7-D7)/D7</f>
        <v>0.265822784810126</v>
      </c>
      <c r="K7" t="s">
        <v>92</v>
      </c>
    </row>
    <row r="8" spans="7:10">
      <c r="G8" s="17">
        <f>F8*E8</f>
        <v>0</v>
      </c>
      <c r="H8" s="17"/>
      <c r="I8" s="8">
        <f>G8-D8*E8</f>
        <v>0</v>
      </c>
      <c r="J8" s="20" t="e">
        <f>(F8-D8)/D8</f>
        <v>#DIV/0!</v>
      </c>
    </row>
    <row r="9" spans="7:10">
      <c r="G9" s="17">
        <f>F9*E9</f>
        <v>0</v>
      </c>
      <c r="H9" s="17"/>
      <c r="I9" s="8">
        <f>G9-D9*E9</f>
        <v>0</v>
      </c>
      <c r="J9" s="20" t="e">
        <f>(F9-D9)/D9</f>
        <v>#DIV/0!</v>
      </c>
    </row>
    <row r="10" spans="7:10">
      <c r="G10" s="17">
        <f>F10*E10</f>
        <v>0</v>
      </c>
      <c r="I10" s="8">
        <f>G10-D10*E10</f>
        <v>0</v>
      </c>
      <c r="J10" s="20" t="e">
        <f>(F10-D10)/D10</f>
        <v>#DIV/0!</v>
      </c>
    </row>
    <row r="15" s="11" customFormat="1" ht="14.25" spans="1:10">
      <c r="A15" s="12" t="s">
        <v>115</v>
      </c>
      <c r="B15" s="12"/>
      <c r="C15" s="12"/>
      <c r="D15" s="12"/>
      <c r="E15" s="12"/>
      <c r="F15" s="12"/>
      <c r="G15" s="13">
        <f>SUM(G2:G14)</f>
        <v>127</v>
      </c>
      <c r="H15" s="13"/>
      <c r="I15" s="13">
        <f>SUM(I2:I14)</f>
        <v>17.46</v>
      </c>
      <c r="J15" s="12"/>
    </row>
    <row r="16" spans="1:1">
      <c r="A16" s="21"/>
    </row>
  </sheetData>
  <mergeCells count="1">
    <mergeCell ref="K4:K5"/>
  </mergeCells>
  <hyperlinks>
    <hyperlink ref="N1" location="list!A1" display="返回首页"/>
  </hyperlinks>
  <pageMargins left="0.699305555555556" right="0.699305555555556" top="0.75" bottom="0.75" header="0.3" footer="0.3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0"/>
  <sheetViews>
    <sheetView workbookViewId="0">
      <selection activeCell="N1" sqref="N1"/>
    </sheetView>
  </sheetViews>
  <sheetFormatPr defaultColWidth="9" defaultRowHeight="13.5"/>
  <cols>
    <col min="1" max="1" width="9.25" customWidth="1"/>
    <col min="7" max="7" width="9.25"/>
    <col min="10" max="10" width="9.25"/>
  </cols>
  <sheetData>
    <row r="1" ht="14.25" customHeight="1" spans="1:14">
      <c r="A1" s="1" t="s">
        <v>0</v>
      </c>
      <c r="B1" s="1" t="s">
        <v>102</v>
      </c>
      <c r="C1" s="1" t="s">
        <v>103</v>
      </c>
      <c r="D1" s="1" t="s">
        <v>63</v>
      </c>
      <c r="E1" s="1" t="s">
        <v>64</v>
      </c>
      <c r="F1" s="1" t="s">
        <v>65</v>
      </c>
      <c r="G1" s="1" t="s">
        <v>104</v>
      </c>
      <c r="H1" s="1" t="s">
        <v>67</v>
      </c>
      <c r="I1" s="2" t="s">
        <v>68</v>
      </c>
      <c r="J1" s="2" t="s">
        <v>68</v>
      </c>
      <c r="K1" s="21"/>
      <c r="N1" s="7" t="s">
        <v>105</v>
      </c>
    </row>
    <row r="2" spans="1:10">
      <c r="A2" s="16">
        <v>41575</v>
      </c>
      <c r="B2" s="5" t="s">
        <v>128</v>
      </c>
      <c r="C2" s="5" t="s">
        <v>119</v>
      </c>
      <c r="D2" s="17">
        <v>15.36</v>
      </c>
      <c r="E2" s="18">
        <v>1</v>
      </c>
      <c r="F2" s="17">
        <v>22</v>
      </c>
      <c r="G2" s="17">
        <f>F2*E2</f>
        <v>22</v>
      </c>
      <c r="H2" s="17">
        <v>0</v>
      </c>
      <c r="I2" s="8">
        <f>G2-D2*E2</f>
        <v>6.64</v>
      </c>
      <c r="J2" s="20">
        <f t="shared" ref="J2:J14" si="0">I2/(D2*E2+H2)</f>
        <v>0.432291666666667</v>
      </c>
    </row>
    <row r="3" spans="1:10">
      <c r="A3" s="16">
        <v>41575</v>
      </c>
      <c r="B3" s="5" t="s">
        <v>128</v>
      </c>
      <c r="C3" s="5" t="s">
        <v>123</v>
      </c>
      <c r="D3" s="17">
        <v>15.36</v>
      </c>
      <c r="E3" s="18">
        <v>1</v>
      </c>
      <c r="F3" s="17">
        <v>22</v>
      </c>
      <c r="G3" s="17">
        <f t="shared" ref="G3" si="1">F3*E3</f>
        <v>22</v>
      </c>
      <c r="H3" s="17">
        <v>0</v>
      </c>
      <c r="I3" s="8">
        <f t="shared" ref="I3" si="2">G3-D3*E3</f>
        <v>6.64</v>
      </c>
      <c r="J3" s="20">
        <f>I3/(D3*E3+H3)</f>
        <v>0.432291666666667</v>
      </c>
    </row>
    <row r="4" spans="1:10">
      <c r="A4" s="16">
        <v>41586</v>
      </c>
      <c r="B4" s="5" t="s">
        <v>128</v>
      </c>
      <c r="C4" s="5" t="s">
        <v>119</v>
      </c>
      <c r="D4" s="17">
        <v>15.36</v>
      </c>
      <c r="E4" s="18">
        <v>1</v>
      </c>
      <c r="F4" s="17">
        <v>22</v>
      </c>
      <c r="G4" s="17">
        <f t="shared" ref="G4:G12" si="3">F4*E4</f>
        <v>22</v>
      </c>
      <c r="H4" s="17">
        <v>0</v>
      </c>
      <c r="I4" s="8">
        <f t="shared" ref="I4:I10" si="4">G4-D4*E4</f>
        <v>6.64</v>
      </c>
      <c r="J4" s="20">
        <f>I4/(D4*E4+H4)</f>
        <v>0.432291666666667</v>
      </c>
    </row>
    <row r="5" spans="1:10">
      <c r="A5" s="16">
        <v>41588</v>
      </c>
      <c r="B5" s="5" t="s">
        <v>139</v>
      </c>
      <c r="C5" s="5" t="s">
        <v>119</v>
      </c>
      <c r="D5" s="17">
        <v>15.36</v>
      </c>
      <c r="E5" s="18">
        <v>1</v>
      </c>
      <c r="F5" s="17">
        <v>22</v>
      </c>
      <c r="G5" s="17">
        <f>F5*E5</f>
        <v>22</v>
      </c>
      <c r="H5" s="17">
        <v>0</v>
      </c>
      <c r="I5" s="8">
        <f>G5-D5*E5</f>
        <v>6.64</v>
      </c>
      <c r="J5" s="20">
        <f>I5/(D5*E5+H5)</f>
        <v>0.432291666666667</v>
      </c>
    </row>
    <row r="6" spans="1:10">
      <c r="A6" s="16">
        <v>41589</v>
      </c>
      <c r="B6" s="5" t="s">
        <v>139</v>
      </c>
      <c r="C6" s="5" t="s">
        <v>119</v>
      </c>
      <c r="D6" s="17">
        <v>15.36</v>
      </c>
      <c r="E6" s="18">
        <v>1</v>
      </c>
      <c r="F6" s="17">
        <v>22</v>
      </c>
      <c r="G6" s="17">
        <f>F6*E6</f>
        <v>22</v>
      </c>
      <c r="H6" s="17">
        <v>0</v>
      </c>
      <c r="I6" s="8">
        <f>G6-D6*E6</f>
        <v>6.64</v>
      </c>
      <c r="J6" s="20">
        <f>I6/(D6*E6+H6)</f>
        <v>0.432291666666667</v>
      </c>
    </row>
    <row r="7" spans="1:10">
      <c r="A7" s="16">
        <v>41592</v>
      </c>
      <c r="B7" s="5" t="s">
        <v>127</v>
      </c>
      <c r="C7" s="5" t="s">
        <v>125</v>
      </c>
      <c r="D7" s="17">
        <v>15.36</v>
      </c>
      <c r="E7" s="18">
        <v>1</v>
      </c>
      <c r="F7" s="17">
        <v>22</v>
      </c>
      <c r="G7" s="17">
        <f>F7*E7</f>
        <v>22</v>
      </c>
      <c r="H7" s="17">
        <v>0</v>
      </c>
      <c r="I7" s="8">
        <f>G7-D7*E7</f>
        <v>6.64</v>
      </c>
      <c r="J7" s="20">
        <f>I7/(D7*E7+H7)</f>
        <v>0.432291666666667</v>
      </c>
    </row>
    <row r="8" spans="1:10">
      <c r="A8" s="16">
        <v>41598</v>
      </c>
      <c r="B8" s="5" t="s">
        <v>127</v>
      </c>
      <c r="C8" s="5" t="s">
        <v>125</v>
      </c>
      <c r="D8" s="17">
        <v>15.36</v>
      </c>
      <c r="E8" s="18">
        <v>1</v>
      </c>
      <c r="F8" s="17">
        <v>22</v>
      </c>
      <c r="G8" s="17">
        <f>F8*E8</f>
        <v>22</v>
      </c>
      <c r="H8" s="17">
        <v>0</v>
      </c>
      <c r="I8" s="8">
        <f>G8-D8*E8</f>
        <v>6.64</v>
      </c>
      <c r="J8" s="20">
        <f>I8/(D8*E8+H8)</f>
        <v>0.432291666666667</v>
      </c>
    </row>
    <row r="9" spans="1:10">
      <c r="A9" s="16">
        <v>41603</v>
      </c>
      <c r="B9" s="5" t="s">
        <v>140</v>
      </c>
      <c r="C9" s="5" t="s">
        <v>119</v>
      </c>
      <c r="D9" s="17">
        <v>15.36</v>
      </c>
      <c r="E9" s="18">
        <v>1</v>
      </c>
      <c r="F9" s="17">
        <v>22</v>
      </c>
      <c r="G9" s="17">
        <f>F9*E9</f>
        <v>22</v>
      </c>
      <c r="H9" s="17">
        <v>2.5</v>
      </c>
      <c r="I9" s="8">
        <f t="shared" ref="I9:I14" si="5">G9-D9*E9-H9</f>
        <v>4.14</v>
      </c>
      <c r="J9" s="20">
        <f>I9/(D9*E9+H9)</f>
        <v>0.231802911534155</v>
      </c>
    </row>
    <row r="10" spans="1:10">
      <c r="A10" s="16">
        <v>41603</v>
      </c>
      <c r="B10" s="5" t="s">
        <v>127</v>
      </c>
      <c r="C10" s="5" t="s">
        <v>117</v>
      </c>
      <c r="D10" s="17">
        <v>15.36</v>
      </c>
      <c r="E10" s="18">
        <v>1</v>
      </c>
      <c r="F10" s="17">
        <v>22</v>
      </c>
      <c r="G10" s="17">
        <f>F10*E10</f>
        <v>22</v>
      </c>
      <c r="H10" s="17">
        <v>2.5</v>
      </c>
      <c r="I10" s="8">
        <f>G10-D10*E10-H10</f>
        <v>4.14</v>
      </c>
      <c r="J10" s="20">
        <f>I10/(D10*E10+H10)</f>
        <v>0.231802911534155</v>
      </c>
    </row>
    <row r="11" spans="1:10">
      <c r="A11" s="16">
        <v>41607</v>
      </c>
      <c r="B11" s="5" t="s">
        <v>139</v>
      </c>
      <c r="C11" s="5" t="s">
        <v>121</v>
      </c>
      <c r="D11" s="17">
        <v>15.36</v>
      </c>
      <c r="E11" s="18">
        <v>1</v>
      </c>
      <c r="F11" s="17">
        <v>22</v>
      </c>
      <c r="G11" s="17">
        <f>F11*E11</f>
        <v>22</v>
      </c>
      <c r="H11" s="17">
        <v>2</v>
      </c>
      <c r="I11" s="8">
        <f>G11-D11*E11-H11</f>
        <v>4.64</v>
      </c>
      <c r="J11" s="20">
        <f>I11/(D11*E11+H11)</f>
        <v>0.267281105990783</v>
      </c>
    </row>
    <row r="12" spans="1:10">
      <c r="A12" s="16">
        <v>41607</v>
      </c>
      <c r="B12" s="5" t="s">
        <v>122</v>
      </c>
      <c r="C12" s="5" t="s">
        <v>125</v>
      </c>
      <c r="D12" s="17">
        <v>15.36</v>
      </c>
      <c r="E12" s="18">
        <v>1</v>
      </c>
      <c r="F12" s="17">
        <v>22</v>
      </c>
      <c r="G12" s="17">
        <f>F12*E12</f>
        <v>22</v>
      </c>
      <c r="H12" s="17">
        <v>2</v>
      </c>
      <c r="I12" s="8">
        <f>G12-D12*E12-H12</f>
        <v>4.64</v>
      </c>
      <c r="J12" s="20">
        <f>I12/(D12*E12+H12)</f>
        <v>0.267281105990783</v>
      </c>
    </row>
    <row r="13" spans="1:10">
      <c r="A13" s="16">
        <v>41630</v>
      </c>
      <c r="B13" s="5" t="s">
        <v>122</v>
      </c>
      <c r="C13" s="5" t="s">
        <v>117</v>
      </c>
      <c r="D13" s="17">
        <v>15.36</v>
      </c>
      <c r="E13" s="18">
        <v>1</v>
      </c>
      <c r="F13" s="17">
        <v>22</v>
      </c>
      <c r="G13" s="17">
        <v>22</v>
      </c>
      <c r="H13" s="17">
        <v>0</v>
      </c>
      <c r="I13" s="8">
        <f>G13-D13*E13-H13</f>
        <v>6.64</v>
      </c>
      <c r="J13" s="20">
        <f>I13/(D13*E13+H13)</f>
        <v>0.432291666666667</v>
      </c>
    </row>
    <row r="14" spans="1:10">
      <c r="A14" s="16">
        <v>41630</v>
      </c>
      <c r="B14" s="5" t="s">
        <v>127</v>
      </c>
      <c r="C14" s="5" t="s">
        <v>117</v>
      </c>
      <c r="D14" s="17">
        <v>15.36</v>
      </c>
      <c r="E14" s="18">
        <v>1</v>
      </c>
      <c r="F14" s="17">
        <v>22</v>
      </c>
      <c r="G14" s="17">
        <v>22</v>
      </c>
      <c r="H14" s="17">
        <v>0</v>
      </c>
      <c r="I14" s="8">
        <f>G14-D14*E14-H14</f>
        <v>6.64</v>
      </c>
      <c r="J14" s="20">
        <f>I14/(D14*E14+H14)</f>
        <v>0.432291666666667</v>
      </c>
    </row>
    <row r="15" spans="1:10">
      <c r="A15" s="16"/>
      <c r="B15" s="5"/>
      <c r="C15" s="5"/>
      <c r="D15" s="17"/>
      <c r="E15" s="18"/>
      <c r="F15" s="17"/>
      <c r="G15" s="17"/>
      <c r="H15" s="17"/>
      <c r="I15" s="8"/>
      <c r="J15" s="20"/>
    </row>
    <row r="16" spans="1:10">
      <c r="A16" s="16"/>
      <c r="B16" s="5"/>
      <c r="C16" s="5"/>
      <c r="D16" s="17"/>
      <c r="E16" s="18"/>
      <c r="F16" s="17"/>
      <c r="G16" s="17"/>
      <c r="H16" s="17"/>
      <c r="I16" s="8"/>
      <c r="J16" s="20"/>
    </row>
    <row r="17" spans="1:10">
      <c r="A17" s="16"/>
      <c r="B17" s="5"/>
      <c r="C17" s="5"/>
      <c r="D17" s="17"/>
      <c r="E17" s="18"/>
      <c r="F17" s="17"/>
      <c r="G17" s="17"/>
      <c r="H17" s="17"/>
      <c r="I17" s="8"/>
      <c r="J17" s="20"/>
    </row>
    <row r="18" spans="1:10">
      <c r="A18" s="16"/>
      <c r="B18" s="5"/>
      <c r="C18" s="5"/>
      <c r="D18" s="17"/>
      <c r="E18" s="18"/>
      <c r="F18" s="17"/>
      <c r="G18" s="17"/>
      <c r="H18" s="17"/>
      <c r="I18" s="8"/>
      <c r="J18" s="20"/>
    </row>
    <row r="19" spans="1:10">
      <c r="A19" s="16"/>
      <c r="B19" s="5"/>
      <c r="C19" s="5"/>
      <c r="D19" s="17"/>
      <c r="E19" s="18"/>
      <c r="F19" s="17"/>
      <c r="G19" s="17"/>
      <c r="H19" s="17"/>
      <c r="I19" s="8"/>
      <c r="J19" s="20"/>
    </row>
    <row r="20" s="11" customFormat="1" ht="14.25" spans="1:10">
      <c r="A20" s="12" t="s">
        <v>115</v>
      </c>
      <c r="B20" s="12"/>
      <c r="C20" s="12"/>
      <c r="D20" s="12"/>
      <c r="E20" s="12"/>
      <c r="F20" s="12"/>
      <c r="G20" s="13">
        <f>SUM(G2:G19)</f>
        <v>286</v>
      </c>
      <c r="H20" s="13"/>
      <c r="I20" s="13">
        <f>SUM(I2:I19)</f>
        <v>77.32</v>
      </c>
      <c r="J20" s="12"/>
    </row>
  </sheetData>
  <hyperlinks>
    <hyperlink ref="N1" location="list!A1" display="返回首页"/>
  </hyperlinks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统计</vt:lpstr>
      <vt:lpstr>list</vt:lpstr>
      <vt:lpstr>销售流水账</vt:lpstr>
      <vt:lpstr>DM0001蝴蝶结</vt:lpstr>
      <vt:lpstr>DM0002交叉</vt:lpstr>
      <vt:lpstr>DM0003搭扣</vt:lpstr>
      <vt:lpstr>DM0004圆点</vt:lpstr>
      <vt:lpstr>DM0005彩条</vt:lpstr>
      <vt:lpstr>DM0006PU</vt:lpstr>
      <vt:lpstr>LT0001猪头</vt:lpstr>
      <vt:lpstr>LT0002包跟熊</vt:lpstr>
      <vt:lpstr>LT0003海贼王</vt:lpstr>
      <vt:lpstr>连体睡衣普通款</vt:lpstr>
      <vt:lpstr>连体睡衣如厕款</vt:lpstr>
      <vt:lpstr>女士夹袄</vt:lpstr>
      <vt:lpstr>男士夹袄</vt:lpstr>
      <vt:lpstr>女士珊瑚绒睡衣</vt:lpstr>
      <vt:lpstr>女士秋季套装</vt:lpstr>
      <vt:lpstr>DDR0001仿皮</vt:lpstr>
      <vt:lpstr>DDR0002千鸟格</vt:lpstr>
      <vt:lpstr>DDR0003牛仔</vt:lpstr>
      <vt:lpstr>DDR0004拼皮</vt:lpstr>
      <vt:lpstr>DDR0005拉链</vt:lpstr>
      <vt:lpstr>DDR0005拼接</vt:lpstr>
      <vt:lpstr>DDR0007七彩棉</vt:lpstr>
      <vt:lpstr>皮裙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dcterms:created xsi:type="dcterms:W3CDTF">2014-01-08T21:26:44Z</dcterms:created>
  <dcterms:modified xsi:type="dcterms:W3CDTF">2014-01-08T21:44:14Z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2052-9.1.0.4468</vt:lpwstr>
  </property>
</Properties>
</file>